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11625" tabRatio="832"/>
  </bookViews>
  <sheets>
    <sheet name="1201" sheetId="1" r:id="rId1"/>
  </sheets>
  <calcPr calcId="145621"/>
</workbook>
</file>

<file path=xl/calcChain.xml><?xml version="1.0" encoding="utf-8"?>
<calcChain xmlns="http://schemas.openxmlformats.org/spreadsheetml/2006/main">
  <c r="D15" i="1" l="1"/>
  <c r="D14" i="1"/>
  <c r="F15" i="1"/>
  <c r="F14" i="1"/>
  <c r="F13" i="1"/>
  <c r="E15" i="1"/>
  <c r="E14" i="1"/>
  <c r="E13" i="1"/>
  <c r="D13" i="1"/>
  <c r="N14" i="1" l="1"/>
  <c r="N15" i="1"/>
  <c r="N13" i="1"/>
  <c r="P12" i="1"/>
  <c r="O12" i="1"/>
  <c r="J13" i="1"/>
  <c r="J14" i="1"/>
  <c r="J15" i="1"/>
  <c r="K14" i="1"/>
  <c r="K15" i="1"/>
  <c r="K13" i="1"/>
  <c r="C13" i="1"/>
  <c r="C14" i="1"/>
  <c r="C15" i="1"/>
  <c r="G13" i="1"/>
  <c r="G14" i="1"/>
  <c r="G15" i="1"/>
  <c r="G12" i="1"/>
  <c r="K12" i="1"/>
  <c r="C12" i="1"/>
  <c r="D12" i="1"/>
  <c r="J12" i="1" l="1"/>
</calcChain>
</file>

<file path=xl/sharedStrings.xml><?xml version="1.0" encoding="utf-8"?>
<sst xmlns="http://schemas.openxmlformats.org/spreadsheetml/2006/main" count="31" uniqueCount="21">
  <si>
    <t>12 住居及び土木建設</t>
    <rPh sb="3" eb="5">
      <t>ジュウキョ</t>
    </rPh>
    <rPh sb="5" eb="6">
      <t>オヨ</t>
    </rPh>
    <rPh sb="7" eb="9">
      <t>ドボク</t>
    </rPh>
    <rPh sb="9" eb="11">
      <t>ケンセツ</t>
    </rPh>
    <phoneticPr fontId="4"/>
  </si>
  <si>
    <t>1 課税家屋棟数及び床面積</t>
    <rPh sb="2" eb="4">
      <t>カゼイ</t>
    </rPh>
    <rPh sb="4" eb="6">
      <t>カオク</t>
    </rPh>
    <rPh sb="6" eb="7">
      <t>ムネ</t>
    </rPh>
    <rPh sb="7" eb="8">
      <t>スウ</t>
    </rPh>
    <rPh sb="8" eb="9">
      <t>オヨ</t>
    </rPh>
    <rPh sb="10" eb="13">
      <t>ユカメンセキ</t>
    </rPh>
    <phoneticPr fontId="4"/>
  </si>
  <si>
    <t>棟　　　　　数　　　　（棟）</t>
    <rPh sb="0" eb="1">
      <t>ムネ</t>
    </rPh>
    <rPh sb="6" eb="7">
      <t>スウ</t>
    </rPh>
    <rPh sb="12" eb="13">
      <t>ムネ</t>
    </rPh>
    <phoneticPr fontId="4"/>
  </si>
  <si>
    <t>年　別</t>
    <rPh sb="2" eb="3">
      <t>ベツ</t>
    </rPh>
    <phoneticPr fontId="4"/>
  </si>
  <si>
    <t>法定免税点以上のもの</t>
    <rPh sb="0" eb="2">
      <t>ホウテイ</t>
    </rPh>
    <rPh sb="2" eb="4">
      <t>メンゼイ</t>
    </rPh>
    <rPh sb="4" eb="5">
      <t>テン</t>
    </rPh>
    <rPh sb="5" eb="7">
      <t>イジョウ</t>
    </rPh>
    <phoneticPr fontId="4"/>
  </si>
  <si>
    <t>法定免税点未満のもの</t>
    <rPh sb="0" eb="2">
      <t>ホウテイ</t>
    </rPh>
    <rPh sb="2" eb="4">
      <t>メンゼイ</t>
    </rPh>
    <rPh sb="4" eb="5">
      <t>テン</t>
    </rPh>
    <rPh sb="5" eb="7">
      <t>ミマン</t>
    </rPh>
    <phoneticPr fontId="4"/>
  </si>
  <si>
    <t>木造以外</t>
    <rPh sb="0" eb="2">
      <t>モクゾウ</t>
    </rPh>
    <rPh sb="2" eb="4">
      <t>イガイ</t>
    </rPh>
    <phoneticPr fontId="4"/>
  </si>
  <si>
    <t>（注）法定免税点の額　200,000円</t>
    <rPh sb="1" eb="2">
      <t>チュウ</t>
    </rPh>
    <rPh sb="3" eb="5">
      <t>ホウテイ</t>
    </rPh>
    <rPh sb="5" eb="7">
      <t>メンゼイ</t>
    </rPh>
    <rPh sb="7" eb="8">
      <t>テン</t>
    </rPh>
    <rPh sb="9" eb="10">
      <t>ガク</t>
    </rPh>
    <rPh sb="18" eb="19">
      <t>エン</t>
    </rPh>
    <phoneticPr fontId="2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</si>
  <si>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4"/>
  </si>
  <si>
    <t>緑　区</t>
    <rPh sb="0" eb="1">
      <t>ミドリ</t>
    </rPh>
    <rPh sb="2" eb="3">
      <t>ク</t>
    </rPh>
    <phoneticPr fontId="2"/>
  </si>
  <si>
    <t>中央区</t>
    <rPh sb="0" eb="3">
      <t>チュウオウク</t>
    </rPh>
    <phoneticPr fontId="2"/>
  </si>
  <si>
    <t>南　区</t>
    <rPh sb="0" eb="1">
      <t>ミナミ</t>
    </rPh>
    <rPh sb="2" eb="3">
      <t>ク</t>
    </rPh>
    <phoneticPr fontId="2"/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</si>
  <si>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4"/>
  </si>
  <si>
    <t>床　　　面　　　積　　（㎡）</t>
    <phoneticPr fontId="4"/>
  </si>
  <si>
    <t>総　数</t>
    <phoneticPr fontId="4"/>
  </si>
  <si>
    <t>木　造</t>
    <phoneticPr fontId="4"/>
  </si>
  <si>
    <t>総　数</t>
    <phoneticPr fontId="4"/>
  </si>
  <si>
    <t>木　造</t>
    <phoneticPr fontId="4"/>
  </si>
  <si>
    <t>総　数</t>
    <phoneticPr fontId="4"/>
  </si>
  <si>
    <t xml:space="preserve"> 平成22年</t>
    <rPh sb="1" eb="2">
      <t>ネン</t>
    </rPh>
    <phoneticPr fontId="2"/>
  </si>
  <si>
    <t>23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</si>
</sst>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7">
    <xf numFmtId="0" fontId="0" fillId="0" borderId="0" xfId="0"/>
    <xf numFmtId="49" fontId="3" fillId="0" borderId="0" xfId="0" applyNumberFormat="1" applyFont="1"/>
    <xf numFmtId="0" fontId="5" fillId="0" borderId="0" xfId="0" applyFont="1"/>
    <xf numFmtId="49" fontId="6" fillId="0" borderId="0" xfId="0" applyNumberFormat="1" applyFont="1" applyAlignment="1" applyProtection="1">
      <alignment horizontal="left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Continuous" vertical="center"/>
    </xf>
    <xf numFmtId="0" fontId="5" fillId="0" borderId="1" xfId="0" applyFont="1" applyBorder="1" applyAlignment="1" applyProtection="1">
      <alignment horizontal="centerContinuous" vertical="center"/>
    </xf>
    <xf numFmtId="0" fontId="5" fillId="0" borderId="0" xfId="0" applyFont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Continuous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176" fontId="5" fillId="0" borderId="6" xfId="0" applyNumberFormat="1" applyFont="1" applyFill="1" applyBorder="1" applyProtection="1"/>
    <xf numFmtId="176" fontId="5" fillId="0" borderId="0" xfId="0" applyNumberFormat="1" applyFont="1" applyFill="1" applyBorder="1" applyProtection="1"/>
    <xf numFmtId="49" fontId="5" fillId="0" borderId="0" xfId="0" quotePrefix="1" applyNumberFormat="1" applyFont="1" applyAlignment="1" applyProtection="1">
      <alignment horizontal="center"/>
    </xf>
    <xf numFmtId="0" fontId="5" fillId="0" borderId="0" xfId="0" applyFont="1" applyAlignment="1">
      <alignment vertical="top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Fill="1" applyAlignment="1" applyProtection="1">
      <alignment vertical="center"/>
    </xf>
    <xf numFmtId="37" fontId="5" fillId="0" borderId="0" xfId="0" applyNumberFormat="1" applyFont="1" applyProtection="1"/>
    <xf numFmtId="37" fontId="8" fillId="0" borderId="0" xfId="0" applyNumberFormat="1" applyFont="1" applyAlignment="1" applyProtection="1">
      <alignment horizontal="left"/>
    </xf>
    <xf numFmtId="37" fontId="8" fillId="0" borderId="0" xfId="0" applyNumberFormat="1" applyFont="1" applyProtection="1"/>
    <xf numFmtId="0" fontId="5" fillId="0" borderId="0" xfId="0" applyFont="1" applyAlignment="1" applyProtection="1">
      <alignment horizontal="left"/>
    </xf>
    <xf numFmtId="0" fontId="5" fillId="0" borderId="7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/>
    </xf>
    <xf numFmtId="0" fontId="5" fillId="0" borderId="8" xfId="0" applyFont="1" applyBorder="1" applyAlignment="1">
      <alignment horizontal="center" vertical="center"/>
    </xf>
    <xf numFmtId="37" fontId="7" fillId="0" borderId="0" xfId="0" applyNumberFormat="1" applyFont="1" applyProtection="1"/>
    <xf numFmtId="0" fontId="7" fillId="0" borderId="0" xfId="0" applyFont="1"/>
    <xf numFmtId="49" fontId="5" fillId="0" borderId="7" xfId="0" quotePrefix="1" applyNumberFormat="1" applyFont="1" applyBorder="1" applyAlignment="1" applyProtection="1"/>
    <xf numFmtId="0" fontId="5" fillId="0" borderId="13" xfId="0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Continuous" vertical="center"/>
    </xf>
    <xf numFmtId="0" fontId="5" fillId="0" borderId="15" xfId="0" applyFont="1" applyBorder="1" applyAlignment="1">
      <alignment horizontal="centerContinuous" vertical="center"/>
    </xf>
    <xf numFmtId="0" fontId="5" fillId="0" borderId="16" xfId="0" applyFont="1" applyBorder="1" applyAlignment="1">
      <alignment horizontal="centerContinuous" vertical="center"/>
    </xf>
    <xf numFmtId="0" fontId="7" fillId="0" borderId="0" xfId="0" applyFont="1" applyBorder="1"/>
    <xf numFmtId="37" fontId="10" fillId="0" borderId="0" xfId="0" applyNumberFormat="1" applyFont="1" applyProtection="1"/>
    <xf numFmtId="0" fontId="9" fillId="0" borderId="7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9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5" fillId="0" borderId="11" xfId="0" applyNumberFormat="1" applyFont="1" applyFill="1" applyBorder="1" applyAlignment="1" applyProtection="1">
      <alignment vertical="center"/>
    </xf>
    <xf numFmtId="176" fontId="5" fillId="0" borderId="10" xfId="0" applyNumberFormat="1" applyFont="1" applyFill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7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showGridLines="0"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" sqref="E1"/>
    </sheetView>
  </sheetViews>
  <sheetFormatPr defaultColWidth="19.625" defaultRowHeight="13.5"/>
  <cols>
    <col min="1" max="1" width="3.625" style="2" customWidth="1"/>
    <col min="2" max="2" width="12.625" style="2" customWidth="1"/>
    <col min="3" max="3" width="14.625" style="2" customWidth="1"/>
    <col min="4" max="9" width="12.625" style="2" customWidth="1"/>
    <col min="10" max="16" width="14.625" style="2" customWidth="1"/>
    <col min="17" max="17" width="18.375" style="2" customWidth="1"/>
    <col min="18" max="16384" width="19.625" style="2"/>
  </cols>
  <sheetData>
    <row r="1" spans="1:16" ht="18.75">
      <c r="B1" s="1" t="s">
        <v>0</v>
      </c>
    </row>
    <row r="2" spans="1:16" ht="3.75" customHeight="1"/>
    <row r="3" spans="1:16">
      <c r="B3" s="3" t="s">
        <v>1</v>
      </c>
    </row>
    <row r="4" spans="1:16" ht="14.25" thickBot="1">
      <c r="B4" s="3"/>
      <c r="P4" s="25" t="s">
        <v>8</v>
      </c>
    </row>
    <row r="5" spans="1:16" s="4" customFormat="1">
      <c r="B5" s="26"/>
      <c r="C5" s="5" t="s">
        <v>2</v>
      </c>
      <c r="D5" s="30"/>
      <c r="E5" s="30"/>
      <c r="F5" s="30"/>
      <c r="G5" s="30"/>
      <c r="H5" s="30"/>
      <c r="I5" s="31"/>
      <c r="J5" s="6" t="s">
        <v>13</v>
      </c>
      <c r="K5" s="30"/>
      <c r="L5" s="30"/>
      <c r="M5" s="30"/>
      <c r="N5" s="30"/>
      <c r="O5" s="30"/>
      <c r="P5" s="30"/>
    </row>
    <row r="6" spans="1:16" s="4" customFormat="1">
      <c r="B6" s="7" t="s">
        <v>3</v>
      </c>
      <c r="C6" s="45" t="s">
        <v>18</v>
      </c>
      <c r="D6" s="8" t="s">
        <v>4</v>
      </c>
      <c r="E6" s="32"/>
      <c r="F6" s="33"/>
      <c r="G6" s="8" t="s">
        <v>5</v>
      </c>
      <c r="H6" s="32"/>
      <c r="I6" s="33"/>
      <c r="J6" s="45" t="s">
        <v>14</v>
      </c>
      <c r="K6" s="8" t="s">
        <v>4</v>
      </c>
      <c r="L6" s="32"/>
      <c r="M6" s="33"/>
      <c r="N6" s="8" t="s">
        <v>5</v>
      </c>
      <c r="O6" s="32"/>
      <c r="P6" s="32"/>
    </row>
    <row r="7" spans="1:16" s="4" customFormat="1" ht="12.75" customHeight="1">
      <c r="B7" s="9"/>
      <c r="C7" s="46"/>
      <c r="D7" s="10" t="s">
        <v>14</v>
      </c>
      <c r="E7" s="10" t="s">
        <v>15</v>
      </c>
      <c r="F7" s="10" t="s">
        <v>6</v>
      </c>
      <c r="G7" s="10" t="s">
        <v>16</v>
      </c>
      <c r="H7" s="10" t="s">
        <v>17</v>
      </c>
      <c r="I7" s="11" t="s">
        <v>6</v>
      </c>
      <c r="J7" s="46"/>
      <c r="K7" s="10" t="s">
        <v>16</v>
      </c>
      <c r="L7" s="10" t="s">
        <v>17</v>
      </c>
      <c r="M7" s="10" t="s">
        <v>6</v>
      </c>
      <c r="N7" s="10" t="s">
        <v>16</v>
      </c>
      <c r="O7" s="10" t="s">
        <v>17</v>
      </c>
      <c r="P7" s="10" t="s">
        <v>6</v>
      </c>
    </row>
    <row r="8" spans="1:16" ht="15" customHeight="1">
      <c r="B8" s="29" t="s">
        <v>19</v>
      </c>
      <c r="C8" s="12">
        <v>186634</v>
      </c>
      <c r="D8" s="13">
        <v>183347</v>
      </c>
      <c r="E8" s="13">
        <v>140320</v>
      </c>
      <c r="F8" s="13">
        <v>43027</v>
      </c>
      <c r="G8" s="13">
        <v>3287</v>
      </c>
      <c r="H8" s="13">
        <v>3061</v>
      </c>
      <c r="I8" s="13">
        <v>226</v>
      </c>
      <c r="J8" s="13">
        <v>32198387</v>
      </c>
      <c r="K8" s="13">
        <v>32042073</v>
      </c>
      <c r="L8" s="13">
        <v>14203493</v>
      </c>
      <c r="M8" s="13">
        <v>17838580</v>
      </c>
      <c r="N8" s="13">
        <v>156314</v>
      </c>
      <c r="O8" s="13">
        <v>150361</v>
      </c>
      <c r="P8" s="13">
        <v>5953</v>
      </c>
    </row>
    <row r="9" spans="1:16" s="15" customFormat="1" ht="15" customHeight="1">
      <c r="B9" s="14" t="s">
        <v>20</v>
      </c>
      <c r="C9" s="16">
        <v>187980</v>
      </c>
      <c r="D9" s="17">
        <v>184714</v>
      </c>
      <c r="E9" s="17">
        <v>141461</v>
      </c>
      <c r="F9" s="17">
        <v>43253</v>
      </c>
      <c r="G9" s="13">
        <v>3266</v>
      </c>
      <c r="H9" s="13">
        <v>3043</v>
      </c>
      <c r="I9" s="13">
        <v>223</v>
      </c>
      <c r="J9" s="13">
        <v>32483886</v>
      </c>
      <c r="K9" s="13">
        <v>32329491</v>
      </c>
      <c r="L9" s="13">
        <v>14350752</v>
      </c>
      <c r="M9" s="13">
        <v>17978739</v>
      </c>
      <c r="N9" s="13">
        <v>154395</v>
      </c>
      <c r="O9" s="13">
        <v>148695</v>
      </c>
      <c r="P9" s="13">
        <v>5700</v>
      </c>
    </row>
    <row r="10" spans="1:16" s="18" customFormat="1" ht="15" customHeight="1">
      <c r="B10" s="24">
        <v>24</v>
      </c>
      <c r="C10" s="17">
        <v>189055</v>
      </c>
      <c r="D10" s="17">
        <v>185812</v>
      </c>
      <c r="E10" s="17">
        <v>142564</v>
      </c>
      <c r="F10" s="17">
        <v>43248</v>
      </c>
      <c r="G10" s="17">
        <v>3243</v>
      </c>
      <c r="H10" s="17">
        <v>3007</v>
      </c>
      <c r="I10" s="17">
        <v>236</v>
      </c>
      <c r="J10" s="17">
        <v>32710115</v>
      </c>
      <c r="K10" s="17">
        <v>32557524</v>
      </c>
      <c r="L10" s="17">
        <v>14488238</v>
      </c>
      <c r="M10" s="17">
        <v>18069286</v>
      </c>
      <c r="N10" s="17">
        <v>152591</v>
      </c>
      <c r="O10" s="17">
        <v>146565</v>
      </c>
      <c r="P10" s="17">
        <v>6026</v>
      </c>
    </row>
    <row r="11" spans="1:16" s="18" customFormat="1" ht="15" customHeight="1">
      <c r="B11" s="24">
        <v>25</v>
      </c>
      <c r="C11" s="17">
        <v>190135</v>
      </c>
      <c r="D11" s="17">
        <v>187005</v>
      </c>
      <c r="E11" s="17">
        <v>143562</v>
      </c>
      <c r="F11" s="17">
        <v>43443</v>
      </c>
      <c r="G11" s="17">
        <v>3130</v>
      </c>
      <c r="H11" s="17">
        <v>2903</v>
      </c>
      <c r="I11" s="17">
        <v>227</v>
      </c>
      <c r="J11" s="17">
        <v>32881128.219999999</v>
      </c>
      <c r="K11" s="17">
        <v>32735096.969999999</v>
      </c>
      <c r="L11" s="17">
        <v>14619416.170000002</v>
      </c>
      <c r="M11" s="17">
        <v>18115680.800000001</v>
      </c>
      <c r="N11" s="17">
        <v>146031.25</v>
      </c>
      <c r="O11" s="17">
        <v>140387.46</v>
      </c>
      <c r="P11" s="17">
        <v>5643.79</v>
      </c>
    </row>
    <row r="12" spans="1:16" s="18" customFormat="1" ht="15" customHeight="1">
      <c r="B12" s="36">
        <v>26</v>
      </c>
      <c r="C12" s="42">
        <f>SUM(D12,G12)</f>
        <v>191537</v>
      </c>
      <c r="D12" s="42">
        <f>SUM(E12,F12)</f>
        <v>188480</v>
      </c>
      <c r="E12" s="42">
        <v>144748</v>
      </c>
      <c r="F12" s="42">
        <v>43732</v>
      </c>
      <c r="G12" s="42">
        <f>SUM(H12,I12)</f>
        <v>3057</v>
      </c>
      <c r="H12" s="42">
        <v>2827</v>
      </c>
      <c r="I12" s="42">
        <v>230</v>
      </c>
      <c r="J12" s="42">
        <f>SUM(K12,N12)</f>
        <v>33439463</v>
      </c>
      <c r="K12" s="42">
        <f>SUM(L12,M12)</f>
        <v>33296588</v>
      </c>
      <c r="L12" s="42">
        <v>14768188</v>
      </c>
      <c r="M12" s="42">
        <v>18528400</v>
      </c>
      <c r="N12" s="42">
        <v>142875</v>
      </c>
      <c r="O12" s="42">
        <f>SUM(O13:O15)</f>
        <v>137055</v>
      </c>
      <c r="P12" s="42">
        <f>SUM(P13:P15)</f>
        <v>5820</v>
      </c>
    </row>
    <row r="13" spans="1:16" s="18" customFormat="1" ht="15" customHeight="1">
      <c r="A13" s="37"/>
      <c r="B13" s="24" t="s">
        <v>9</v>
      </c>
      <c r="C13" s="17">
        <f t="shared" ref="C13:C15" si="0">SUM(D13,G13)</f>
        <v>60193</v>
      </c>
      <c r="D13" s="17">
        <f>SUM(E13,F13)</f>
        <v>58284</v>
      </c>
      <c r="E13" s="17">
        <f>47879-H13</f>
        <v>46103</v>
      </c>
      <c r="F13" s="17">
        <f>12314-I13</f>
        <v>12181</v>
      </c>
      <c r="G13" s="17">
        <f t="shared" ref="G13:G15" si="1">SUM(H13,I13)</f>
        <v>1909</v>
      </c>
      <c r="H13" s="17">
        <v>1776</v>
      </c>
      <c r="I13" s="17">
        <v>133</v>
      </c>
      <c r="J13" s="17">
        <f t="shared" ref="J13:J15" si="2">SUM(K13,N13)</f>
        <v>8840847</v>
      </c>
      <c r="K13" s="17">
        <f>SUM(L13,M13)</f>
        <v>8744608</v>
      </c>
      <c r="L13" s="17">
        <v>4628796</v>
      </c>
      <c r="M13" s="17">
        <v>4115812</v>
      </c>
      <c r="N13" s="17">
        <f>SUM(O13:P13)</f>
        <v>96239</v>
      </c>
      <c r="O13" s="17">
        <v>92937</v>
      </c>
      <c r="P13" s="17">
        <v>3302</v>
      </c>
    </row>
    <row r="14" spans="1:16" s="18" customFormat="1" ht="15" customHeight="1">
      <c r="B14" s="24" t="s">
        <v>10</v>
      </c>
      <c r="C14" s="17">
        <f t="shared" si="0"/>
        <v>67144</v>
      </c>
      <c r="D14" s="17">
        <f>SUM(E14,F14)</f>
        <v>66446</v>
      </c>
      <c r="E14" s="17">
        <f>49849-H14</f>
        <v>49226</v>
      </c>
      <c r="F14" s="17">
        <f>17295-I14</f>
        <v>17220</v>
      </c>
      <c r="G14" s="17">
        <f t="shared" si="1"/>
        <v>698</v>
      </c>
      <c r="H14" s="17">
        <v>623</v>
      </c>
      <c r="I14" s="17">
        <v>75</v>
      </c>
      <c r="J14" s="17">
        <f t="shared" si="2"/>
        <v>12890778</v>
      </c>
      <c r="K14" s="17">
        <f t="shared" ref="K14:K15" si="3">SUM(L14,M14)</f>
        <v>12862876</v>
      </c>
      <c r="L14" s="17">
        <v>5055521</v>
      </c>
      <c r="M14" s="17">
        <v>7807355</v>
      </c>
      <c r="N14" s="17">
        <f t="shared" ref="N14:N15" si="4">SUM(O14:P14)</f>
        <v>27902</v>
      </c>
      <c r="O14" s="17">
        <v>25928</v>
      </c>
      <c r="P14" s="17">
        <v>1974</v>
      </c>
    </row>
    <row r="15" spans="1:16" s="40" customFormat="1" ht="16.5" customHeight="1" thickBot="1">
      <c r="A15" s="38"/>
      <c r="B15" s="39" t="s">
        <v>11</v>
      </c>
      <c r="C15" s="44">
        <f t="shared" si="0"/>
        <v>64200</v>
      </c>
      <c r="D15" s="43">
        <f>SUM(E15,F15)</f>
        <v>63750</v>
      </c>
      <c r="E15" s="43">
        <f>49847-H15</f>
        <v>49419</v>
      </c>
      <c r="F15" s="43">
        <f>14353-I15</f>
        <v>14331</v>
      </c>
      <c r="G15" s="43">
        <f t="shared" si="1"/>
        <v>450</v>
      </c>
      <c r="H15" s="43">
        <v>428</v>
      </c>
      <c r="I15" s="43">
        <v>22</v>
      </c>
      <c r="J15" s="43">
        <f t="shared" si="2"/>
        <v>11707838</v>
      </c>
      <c r="K15" s="43">
        <f t="shared" si="3"/>
        <v>11689104</v>
      </c>
      <c r="L15" s="43">
        <v>5083871</v>
      </c>
      <c r="M15" s="43">
        <v>6605233</v>
      </c>
      <c r="N15" s="43">
        <f t="shared" si="4"/>
        <v>18734</v>
      </c>
      <c r="O15" s="43">
        <v>18190</v>
      </c>
      <c r="P15" s="43">
        <v>544</v>
      </c>
    </row>
    <row r="16" spans="1:16" s="40" customFormat="1" ht="3.75" customHeight="1">
      <c r="A16" s="38"/>
      <c r="B16" s="41"/>
      <c r="C16" s="42"/>
      <c r="D16" s="17"/>
      <c r="E16" s="17"/>
      <c r="F16" s="17"/>
      <c r="G16" s="42"/>
      <c r="H16" s="17"/>
      <c r="I16" s="17"/>
      <c r="J16" s="42"/>
      <c r="K16" s="17"/>
      <c r="L16" s="17"/>
      <c r="M16" s="17"/>
      <c r="N16" s="17"/>
      <c r="O16" s="17"/>
      <c r="P16" s="17"/>
    </row>
    <row r="17" spans="1:16" s="28" customFormat="1" ht="12">
      <c r="A17" s="34"/>
      <c r="B17" s="19" t="s">
        <v>7</v>
      </c>
      <c r="C17" s="27"/>
      <c r="D17" s="27"/>
      <c r="E17" s="27"/>
      <c r="F17" s="27"/>
      <c r="G17" s="27"/>
      <c r="H17" s="27"/>
      <c r="I17" s="27"/>
      <c r="J17" s="35"/>
      <c r="K17" s="35"/>
      <c r="L17" s="35"/>
      <c r="M17" s="35"/>
      <c r="N17" s="35"/>
      <c r="O17" s="35"/>
      <c r="P17" s="35"/>
    </row>
    <row r="18" spans="1:16">
      <c r="B18" s="21" t="s">
        <v>12</v>
      </c>
      <c r="C18" s="22"/>
      <c r="D18" s="22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>
      <c r="B19" s="23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</sheetData>
  <mergeCells count="2">
    <mergeCell ref="C6:C7"/>
    <mergeCell ref="J6:J7"/>
  </mergeCells>
  <phoneticPr fontId="2"/>
  <pageMargins left="0.59055118110236227" right="0.59055118110236227" top="0.78740157480314965" bottom="0.98425196850393704" header="0.51181102362204722" footer="0.51181102362204722"/>
  <pageSetup paperSize="9" scale="65" orientation="landscape" horizontalDpi="300" verticalDpi="300" r:id="rId1"/>
  <headerFooter alignWithMargins="0"/>
  <rowBreaks count="1" manualBreakCount="1">
    <brk id="41" min="1" max="15" man="1"/>
  </rowBreaks>
  <ignoredErrors>
    <ignoredError sqref="B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1201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相模原市役所</cp:lastModifiedBy>
  <cp:lastPrinted>2014-11-25T04:54:50Z</cp:lastPrinted>
  <dcterms:created xsi:type="dcterms:W3CDTF">2011-01-31T02:07:16Z</dcterms:created>
  <dcterms:modified xsi:type="dcterms:W3CDTF">2015-05-08T07:20:48Z</dcterms:modified>
</cp:coreProperties>
</file>