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omments23.xml" ContentType="application/vnd.openxmlformats-officedocument.spreadsheetml.comments+xml"/>
  <Override PartName="/xl/drawings/drawing25.xml" ContentType="application/vnd.openxmlformats-officedocument.drawing+xml"/>
  <Override PartName="/xl/comments24.xml" ContentType="application/vnd.openxmlformats-officedocument.spreadsheetml.comments+xml"/>
  <Override PartName="/xl/drawings/drawing26.xml" ContentType="application/vnd.openxmlformats-officedocument.drawing+xml"/>
  <Override PartName="/xl/comments25.xml" ContentType="application/vnd.openxmlformats-officedocument.spreadsheetml.comments+xml"/>
  <Override PartName="/xl/drawings/drawing27.xml" ContentType="application/vnd.openxmlformats-officedocument.drawing+xml"/>
  <Override PartName="/xl/comments26.xml" ContentType="application/vnd.openxmlformats-officedocument.spreadsheetml.comments+xml"/>
  <Override PartName="/xl/drawings/drawing28.xml" ContentType="application/vnd.openxmlformats-officedocument.drawing+xml"/>
  <Override PartName="/xl/comments27.xml" ContentType="application/vnd.openxmlformats-officedocument.spreadsheetml.comments+xml"/>
  <Override PartName="/xl/drawings/drawing29.xml" ContentType="application/vnd.openxmlformats-officedocument.drawing+xml"/>
  <Override PartName="/xl/comments28.xml" ContentType="application/vnd.openxmlformats-officedocument.spreadsheetml.comments+xml"/>
  <Override PartName="/xl/drawings/drawing30.xml" ContentType="application/vnd.openxmlformats-officedocument.drawing+xml"/>
  <Override PartName="/xl/comments29.xml" ContentType="application/vnd.openxmlformats-officedocument.spreadsheetml.comments+xml"/>
  <Override PartName="/xl/drawings/drawing31.xml" ContentType="application/vnd.openxmlformats-officedocument.drawing+xml"/>
  <Override PartName="/xl/comments3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C:\Users\0132081\Desktop\社福関係\R7年度\１（R7上半期）事業所調査\04　ＨＰ掲載依頼（起案用2-2）(02のデータをコピーして使う）\"/>
    </mc:Choice>
  </mc:AlternateContent>
  <xr:revisionPtr revIDLastSave="0" documentId="13_ncr:1_{345C1CC1-4533-415F-887E-7BFBD4F05CCD}" xr6:coauthVersionLast="47" xr6:coauthVersionMax="47" xr10:uidLastSave="{00000000-0000-0000-0000-000000000000}"/>
  <bookViews>
    <workbookView xWindow="-108" yWindow="-108" windowWidth="23256" windowHeight="12456" tabRatio="948" xr2:uid="{00000000-000D-0000-FFFF-FFFF00000000}"/>
  </bookViews>
  <sheets>
    <sheet name="利用者負担総額等明細" sheetId="13" r:id="rId1"/>
    <sheet name="1氏名" sheetId="1" r:id="rId2"/>
    <sheet name="2氏名" sheetId="2" r:id="rId3"/>
    <sheet name="3氏名" sheetId="3" r:id="rId4"/>
    <sheet name="4氏名" sheetId="4" r:id="rId5"/>
    <sheet name="5氏名" sheetId="5" r:id="rId6"/>
    <sheet name="6氏名" sheetId="6" r:id="rId7"/>
    <sheet name="7氏名" sheetId="7" r:id="rId8"/>
    <sheet name="8氏名" sheetId="8" r:id="rId9"/>
    <sheet name="9氏名" sheetId="9" r:id="rId10"/>
    <sheet name="10氏名" sheetId="10" r:id="rId11"/>
    <sheet name="11氏名" sheetId="11" r:id="rId12"/>
    <sheet name="12氏名" sheetId="12" r:id="rId13"/>
    <sheet name="13氏名" sheetId="14" r:id="rId14"/>
    <sheet name="14氏名" sheetId="15" r:id="rId15"/>
    <sheet name="15氏名" sheetId="16" r:id="rId16"/>
    <sheet name="他市1" sheetId="17" r:id="rId17"/>
    <sheet name="他市2" sheetId="18" r:id="rId18"/>
    <sheet name="他市3" sheetId="19" r:id="rId19"/>
    <sheet name="他市4" sheetId="20" r:id="rId20"/>
    <sheet name="他市5" sheetId="21" r:id="rId21"/>
    <sheet name="他市6" sheetId="22" r:id="rId22"/>
    <sheet name="他市7" sheetId="23" r:id="rId23"/>
    <sheet name="他市8" sheetId="24" r:id="rId24"/>
    <sheet name="他市9" sheetId="25" r:id="rId25"/>
    <sheet name="他市10" sheetId="26" r:id="rId26"/>
    <sheet name="他市11" sheetId="27" r:id="rId27"/>
    <sheet name="他市12" sheetId="28" r:id="rId28"/>
    <sheet name="他市13" sheetId="29" r:id="rId29"/>
    <sheet name="他市14" sheetId="30" r:id="rId30"/>
    <sheet name="他市15" sheetId="31" r:id="rId31"/>
  </sheets>
  <definedNames>
    <definedName name="_xlnm.Print_Area" localSheetId="10">'10氏名'!$A$1:$W$41</definedName>
    <definedName name="_xlnm.Print_Area" localSheetId="11">'11氏名'!$A$1:$W$41</definedName>
    <definedName name="_xlnm.Print_Area" localSheetId="12">'12氏名'!$A$1:$W$41</definedName>
    <definedName name="_xlnm.Print_Area" localSheetId="13">'13氏名'!$A$1:$W$41</definedName>
    <definedName name="_xlnm.Print_Area" localSheetId="14">'14氏名'!$A$1:$W$41</definedName>
    <definedName name="_xlnm.Print_Area" localSheetId="15">'15氏名'!$A$1:$W$41</definedName>
    <definedName name="_xlnm.Print_Area" localSheetId="1">'1氏名'!$A$1:$W$41</definedName>
    <definedName name="_xlnm.Print_Area" localSheetId="2">'2氏名'!$A$1:$W$41</definedName>
    <definedName name="_xlnm.Print_Area" localSheetId="3">'3氏名'!$A$1:$W$41</definedName>
    <definedName name="_xlnm.Print_Area" localSheetId="4">'4氏名'!$A$1:$W$41</definedName>
    <definedName name="_xlnm.Print_Area" localSheetId="5">'5氏名'!$A$1:$W$41</definedName>
    <definedName name="_xlnm.Print_Area" localSheetId="6">'6氏名'!$A$1:$W$41</definedName>
    <definedName name="_xlnm.Print_Area" localSheetId="7">'7氏名'!$A$1:$W$41</definedName>
    <definedName name="_xlnm.Print_Area" localSheetId="8">'8氏名'!$A$1:$W$41</definedName>
    <definedName name="_xlnm.Print_Area" localSheetId="9">'9氏名'!$A$1:$W$41</definedName>
    <definedName name="_xlnm.Print_Area" localSheetId="16">他市1!$A$1:$W$41</definedName>
    <definedName name="_xlnm.Print_Area" localSheetId="25">他市10!$A$1:$W$41</definedName>
    <definedName name="_xlnm.Print_Area" localSheetId="26">他市11!$A$1:$W$41</definedName>
    <definedName name="_xlnm.Print_Area" localSheetId="27">他市12!$A$1:$W$41</definedName>
    <definedName name="_xlnm.Print_Area" localSheetId="28">他市13!$A$1:$W$41</definedName>
    <definedName name="_xlnm.Print_Area" localSheetId="29">他市14!$A$1:$W$41</definedName>
    <definedName name="_xlnm.Print_Area" localSheetId="30">他市15!$A$1:$W$41</definedName>
    <definedName name="_xlnm.Print_Area" localSheetId="17">他市2!$A$1:$W$41</definedName>
    <definedName name="_xlnm.Print_Area" localSheetId="18">他市3!$A$1:$W$41</definedName>
    <definedName name="_xlnm.Print_Area" localSheetId="19">他市4!$A$1:$W$41</definedName>
    <definedName name="_xlnm.Print_Area" localSheetId="20">他市5!$A$1:$W$41</definedName>
    <definedName name="_xlnm.Print_Area" localSheetId="21">他市6!$A$1:$W$41</definedName>
    <definedName name="_xlnm.Print_Area" localSheetId="22">他市7!$A$1:$W$41</definedName>
    <definedName name="_xlnm.Print_Area" localSheetId="23">他市8!$A$1:$W$41</definedName>
    <definedName name="_xlnm.Print_Area" localSheetId="24">他市9!$A$1:$W$41</definedName>
    <definedName name="_xlnm.Print_Area" localSheetId="0">利用者負担総額等明細!$A$1:$M$35</definedName>
    <definedName name="shisetu">'1氏名'!#REF!</definedName>
    <definedName name="施設・食費">'1氏名'!#REF!</definedName>
    <definedName name="従来型・施設">'1氏名'!$AD$4:$AD$5</definedName>
    <definedName name="従来型・施設２">'1氏名'!$AF$4:$AF$5</definedName>
    <definedName name="従来型・短期">'1氏名'!#REF!</definedName>
    <definedName name="従来型・老短">'1氏名'!$AE$4:$AE$6</definedName>
    <definedName name="従来型・老短２">'1氏名'!$AG$4:$AG$6</definedName>
    <definedName name="食費・施設">'1氏名'!$AB$4:$AB$7</definedName>
    <definedName name="食費・短期">'1氏名'!$AC$4:$AC$7</definedName>
    <definedName name="短期・食費">'1氏名'!#REF!</definedName>
    <definedName name="短期入所生活介護１">'2氏名'!$AB$4:$AB$7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3" l="1"/>
  <c r="I5" i="13" l="1"/>
  <c r="C41" i="4" l="1"/>
  <c r="C34" i="4"/>
  <c r="T33" i="4"/>
  <c r="N33" i="4"/>
  <c r="K33" i="4"/>
  <c r="T32" i="4"/>
  <c r="Q32" i="4"/>
  <c r="N32" i="4"/>
  <c r="K32" i="4"/>
  <c r="G32" i="4"/>
  <c r="D32" i="4"/>
  <c r="T31" i="4"/>
  <c r="N31" i="4"/>
  <c r="K31" i="4"/>
  <c r="T30" i="4"/>
  <c r="Q30" i="4"/>
  <c r="N30" i="4"/>
  <c r="K30" i="4"/>
  <c r="G30" i="4"/>
  <c r="D30" i="4"/>
  <c r="T29" i="4"/>
  <c r="N29" i="4"/>
  <c r="K29" i="4"/>
  <c r="T28" i="4"/>
  <c r="Q28" i="4"/>
  <c r="N28" i="4"/>
  <c r="K28" i="4"/>
  <c r="G28" i="4"/>
  <c r="D28" i="4"/>
  <c r="T27" i="4"/>
  <c r="N27" i="4"/>
  <c r="K27" i="4"/>
  <c r="T26" i="4"/>
  <c r="Q26" i="4"/>
  <c r="N26" i="4"/>
  <c r="K26" i="4"/>
  <c r="G26" i="4"/>
  <c r="D26" i="4"/>
  <c r="T25" i="4"/>
  <c r="N25" i="4"/>
  <c r="K25" i="4"/>
  <c r="T24" i="4"/>
  <c r="Q24" i="4"/>
  <c r="N24" i="4"/>
  <c r="K24" i="4"/>
  <c r="G24" i="4"/>
  <c r="D24" i="4"/>
  <c r="T23" i="4"/>
  <c r="N23" i="4"/>
  <c r="K23" i="4"/>
  <c r="T22" i="4"/>
  <c r="Q22" i="4"/>
  <c r="N22" i="4"/>
  <c r="K22" i="4"/>
  <c r="G22" i="4"/>
  <c r="D22" i="4"/>
  <c r="T21" i="4"/>
  <c r="N21" i="4"/>
  <c r="K21" i="4"/>
  <c r="T20" i="4"/>
  <c r="Q20" i="4"/>
  <c r="N20" i="4"/>
  <c r="K20" i="4"/>
  <c r="G20" i="4"/>
  <c r="D20" i="4"/>
  <c r="T19" i="4"/>
  <c r="N19" i="4"/>
  <c r="K19" i="4"/>
  <c r="T18" i="4"/>
  <c r="Q18" i="4"/>
  <c r="N18" i="4"/>
  <c r="K18" i="4"/>
  <c r="G18" i="4"/>
  <c r="D18" i="4"/>
  <c r="T17" i="4"/>
  <c r="N17" i="4"/>
  <c r="K17" i="4"/>
  <c r="T16" i="4"/>
  <c r="Q16" i="4"/>
  <c r="N16" i="4"/>
  <c r="K16" i="4"/>
  <c r="G16" i="4"/>
  <c r="D16" i="4"/>
  <c r="T15" i="4"/>
  <c r="N15" i="4"/>
  <c r="K15" i="4"/>
  <c r="T14" i="4"/>
  <c r="Q14" i="4"/>
  <c r="N14" i="4"/>
  <c r="K14" i="4"/>
  <c r="G14" i="4"/>
  <c r="D14" i="4"/>
  <c r="T13" i="4"/>
  <c r="N13" i="4"/>
  <c r="K13" i="4"/>
  <c r="T12" i="4"/>
  <c r="Q12" i="4"/>
  <c r="N12" i="4"/>
  <c r="K12" i="4"/>
  <c r="G12" i="4"/>
  <c r="D12" i="4"/>
  <c r="T11" i="4"/>
  <c r="N11" i="4"/>
  <c r="K11" i="4"/>
  <c r="T10" i="4"/>
  <c r="Q10" i="4"/>
  <c r="N10" i="4"/>
  <c r="K10" i="4"/>
  <c r="G10" i="4"/>
  <c r="D38" i="4" s="1"/>
  <c r="D10" i="4"/>
  <c r="I5" i="4"/>
  <c r="Q4" i="4"/>
  <c r="O31" i="4" s="1"/>
  <c r="Q31" i="4" s="1"/>
  <c r="I4" i="4"/>
  <c r="C5" i="13"/>
  <c r="O11" i="4" l="1"/>
  <c r="Q11" i="4" s="1"/>
  <c r="U10" i="4" s="1"/>
  <c r="O29" i="4"/>
  <c r="Q29" i="4" s="1"/>
  <c r="U28" i="4" s="1"/>
  <c r="W28" i="4" s="1"/>
  <c r="O21" i="4"/>
  <c r="Q21" i="4" s="1"/>
  <c r="U20" i="4" s="1"/>
  <c r="V20" i="4" s="1"/>
  <c r="O33" i="4"/>
  <c r="Q33" i="4" s="1"/>
  <c r="U32" i="4" s="1"/>
  <c r="O19" i="4"/>
  <c r="Q19" i="4" s="1"/>
  <c r="U18" i="4" s="1"/>
  <c r="O17" i="4"/>
  <c r="Q17" i="4" s="1"/>
  <c r="U16" i="4" s="1"/>
  <c r="V16" i="4" s="1"/>
  <c r="O15" i="4"/>
  <c r="Q15" i="4" s="1"/>
  <c r="U14" i="4" s="1"/>
  <c r="O27" i="4"/>
  <c r="Q27" i="4" s="1"/>
  <c r="U26" i="4" s="1"/>
  <c r="O25" i="4"/>
  <c r="Q25" i="4" s="1"/>
  <c r="U24" i="4" s="1"/>
  <c r="O13" i="4"/>
  <c r="Q13" i="4" s="1"/>
  <c r="U12" i="4" s="1"/>
  <c r="U30" i="4"/>
  <c r="W30" i="4" s="1"/>
  <c r="O23" i="4"/>
  <c r="Q23" i="4" s="1"/>
  <c r="U22" i="4" s="1"/>
  <c r="V22" i="4" s="1"/>
  <c r="D41" i="4"/>
  <c r="D34" i="4"/>
  <c r="G34" i="4"/>
  <c r="C38" i="4"/>
  <c r="C34" i="31"/>
  <c r="T33" i="31"/>
  <c r="N33" i="31"/>
  <c r="K33" i="31"/>
  <c r="T32" i="31"/>
  <c r="Q32" i="31"/>
  <c r="N32" i="31"/>
  <c r="K32" i="31"/>
  <c r="G32" i="31"/>
  <c r="D32" i="31"/>
  <c r="T31" i="31"/>
  <c r="N31" i="31"/>
  <c r="K31" i="31"/>
  <c r="T30" i="31"/>
  <c r="Q30" i="31"/>
  <c r="N30" i="31"/>
  <c r="K30" i="31"/>
  <c r="G30" i="31"/>
  <c r="D30" i="31"/>
  <c r="T29" i="31"/>
  <c r="N29" i="31"/>
  <c r="K29" i="31"/>
  <c r="T28" i="31"/>
  <c r="Q28" i="31"/>
  <c r="N28" i="31"/>
  <c r="K28" i="31"/>
  <c r="G28" i="31"/>
  <c r="D28" i="31"/>
  <c r="T27" i="31"/>
  <c r="N27" i="31"/>
  <c r="K27" i="31"/>
  <c r="T26" i="31"/>
  <c r="Q26" i="31"/>
  <c r="N26" i="31"/>
  <c r="K26" i="31"/>
  <c r="G26" i="31"/>
  <c r="D26" i="31"/>
  <c r="T25" i="31"/>
  <c r="N25" i="31"/>
  <c r="K25" i="31"/>
  <c r="T24" i="31"/>
  <c r="Q24" i="31"/>
  <c r="N24" i="31"/>
  <c r="K24" i="31"/>
  <c r="G24" i="31"/>
  <c r="D24" i="31"/>
  <c r="T23" i="31"/>
  <c r="N23" i="31"/>
  <c r="K23" i="31"/>
  <c r="T22" i="31"/>
  <c r="Q22" i="31"/>
  <c r="N22" i="31"/>
  <c r="K22" i="31"/>
  <c r="G22" i="31"/>
  <c r="D22" i="31"/>
  <c r="T21" i="31"/>
  <c r="N21" i="31"/>
  <c r="K21" i="31"/>
  <c r="T20" i="31"/>
  <c r="Q20" i="31"/>
  <c r="N20" i="31"/>
  <c r="K20" i="31"/>
  <c r="G20" i="31"/>
  <c r="D20" i="31"/>
  <c r="T19" i="31"/>
  <c r="N19" i="31"/>
  <c r="K19" i="31"/>
  <c r="T18" i="31"/>
  <c r="Q18" i="31"/>
  <c r="N18" i="31"/>
  <c r="K18" i="31"/>
  <c r="G18" i="31"/>
  <c r="D18" i="31"/>
  <c r="T17" i="31"/>
  <c r="N17" i="31"/>
  <c r="K17" i="31"/>
  <c r="T16" i="31"/>
  <c r="Q16" i="31"/>
  <c r="N16" i="31"/>
  <c r="K16" i="31"/>
  <c r="G16" i="31"/>
  <c r="D16" i="31"/>
  <c r="T15" i="31"/>
  <c r="N15" i="31"/>
  <c r="K15" i="31"/>
  <c r="T14" i="31"/>
  <c r="Q14" i="31"/>
  <c r="N14" i="31"/>
  <c r="K14" i="31"/>
  <c r="G14" i="31"/>
  <c r="D14" i="31"/>
  <c r="T13" i="31"/>
  <c r="N13" i="31"/>
  <c r="K13" i="31"/>
  <c r="T12" i="31"/>
  <c r="Q12" i="31"/>
  <c r="N12" i="31"/>
  <c r="K12" i="31"/>
  <c r="G12" i="31"/>
  <c r="D12" i="31"/>
  <c r="T11" i="31"/>
  <c r="N11" i="31"/>
  <c r="K11" i="31"/>
  <c r="T10" i="31"/>
  <c r="Q10" i="31"/>
  <c r="N10" i="31"/>
  <c r="K10" i="31"/>
  <c r="G10" i="31"/>
  <c r="G34" i="31" s="1"/>
  <c r="D10" i="31"/>
  <c r="D34" i="31" s="1"/>
  <c r="I5" i="31"/>
  <c r="Q4" i="31"/>
  <c r="O27" i="31" s="1"/>
  <c r="Q27" i="31" s="1"/>
  <c r="I4" i="31"/>
  <c r="C34" i="30"/>
  <c r="T33" i="30"/>
  <c r="N33" i="30"/>
  <c r="K33" i="30"/>
  <c r="T32" i="30"/>
  <c r="Q32" i="30"/>
  <c r="N32" i="30"/>
  <c r="K32" i="30"/>
  <c r="G32" i="30"/>
  <c r="D32" i="30"/>
  <c r="T31" i="30"/>
  <c r="N31" i="30"/>
  <c r="K31" i="30"/>
  <c r="T30" i="30"/>
  <c r="Q30" i="30"/>
  <c r="N30" i="30"/>
  <c r="K30" i="30"/>
  <c r="G30" i="30"/>
  <c r="D30" i="30"/>
  <c r="T29" i="30"/>
  <c r="N29" i="30"/>
  <c r="K29" i="30"/>
  <c r="T28" i="30"/>
  <c r="Q28" i="30"/>
  <c r="N28" i="30"/>
  <c r="K28" i="30"/>
  <c r="G28" i="30"/>
  <c r="D28" i="30"/>
  <c r="T27" i="30"/>
  <c r="N27" i="30"/>
  <c r="K27" i="30"/>
  <c r="T26" i="30"/>
  <c r="Q26" i="30"/>
  <c r="N26" i="30"/>
  <c r="K26" i="30"/>
  <c r="G26" i="30"/>
  <c r="D26" i="30"/>
  <c r="T25" i="30"/>
  <c r="N25" i="30"/>
  <c r="K25" i="30"/>
  <c r="T24" i="30"/>
  <c r="Q24" i="30"/>
  <c r="N24" i="30"/>
  <c r="K24" i="30"/>
  <c r="G24" i="30"/>
  <c r="D24" i="30"/>
  <c r="T23" i="30"/>
  <c r="N23" i="30"/>
  <c r="K23" i="30"/>
  <c r="T22" i="30"/>
  <c r="Q22" i="30"/>
  <c r="N22" i="30"/>
  <c r="K22" i="30"/>
  <c r="G22" i="30"/>
  <c r="D22" i="30"/>
  <c r="T21" i="30"/>
  <c r="N21" i="30"/>
  <c r="K21" i="30"/>
  <c r="T20" i="30"/>
  <c r="Q20" i="30"/>
  <c r="N20" i="30"/>
  <c r="K20" i="30"/>
  <c r="G20" i="30"/>
  <c r="D20" i="30"/>
  <c r="T19" i="30"/>
  <c r="N19" i="30"/>
  <c r="K19" i="30"/>
  <c r="T18" i="30"/>
  <c r="Q18" i="30"/>
  <c r="N18" i="30"/>
  <c r="K18" i="30"/>
  <c r="G18" i="30"/>
  <c r="D18" i="30"/>
  <c r="T17" i="30"/>
  <c r="N17" i="30"/>
  <c r="K17" i="30"/>
  <c r="T16" i="30"/>
  <c r="Q16" i="30"/>
  <c r="N16" i="30"/>
  <c r="K16" i="30"/>
  <c r="G16" i="30"/>
  <c r="D16" i="30"/>
  <c r="T15" i="30"/>
  <c r="N15" i="30"/>
  <c r="K15" i="30"/>
  <c r="T14" i="30"/>
  <c r="Q14" i="30"/>
  <c r="N14" i="30"/>
  <c r="K14" i="30"/>
  <c r="G14" i="30"/>
  <c r="D14" i="30"/>
  <c r="T13" i="30"/>
  <c r="N13" i="30"/>
  <c r="K13" i="30"/>
  <c r="T12" i="30"/>
  <c r="Q12" i="30"/>
  <c r="N12" i="30"/>
  <c r="K12" i="30"/>
  <c r="G12" i="30"/>
  <c r="D12" i="30"/>
  <c r="T11" i="30"/>
  <c r="N11" i="30"/>
  <c r="K11" i="30"/>
  <c r="T10" i="30"/>
  <c r="Q10" i="30"/>
  <c r="N10" i="30"/>
  <c r="K10" i="30"/>
  <c r="G10" i="30"/>
  <c r="G34" i="30" s="1"/>
  <c r="D10" i="30"/>
  <c r="D34" i="30" s="1"/>
  <c r="I5" i="30"/>
  <c r="Q4" i="30"/>
  <c r="O27" i="30" s="1"/>
  <c r="Q27" i="30" s="1"/>
  <c r="I4" i="30"/>
  <c r="C34" i="29"/>
  <c r="T33" i="29"/>
  <c r="N33" i="29"/>
  <c r="K33" i="29"/>
  <c r="T32" i="29"/>
  <c r="Q32" i="29"/>
  <c r="N32" i="29"/>
  <c r="K32" i="29"/>
  <c r="G32" i="29"/>
  <c r="D32" i="29"/>
  <c r="T31" i="29"/>
  <c r="N31" i="29"/>
  <c r="K31" i="29"/>
  <c r="T30" i="29"/>
  <c r="Q30" i="29"/>
  <c r="N30" i="29"/>
  <c r="K30" i="29"/>
  <c r="G30" i="29"/>
  <c r="D30" i="29"/>
  <c r="T29" i="29"/>
  <c r="N29" i="29"/>
  <c r="K29" i="29"/>
  <c r="T28" i="29"/>
  <c r="Q28" i="29"/>
  <c r="N28" i="29"/>
  <c r="K28" i="29"/>
  <c r="G28" i="29"/>
  <c r="D28" i="29"/>
  <c r="T27" i="29"/>
  <c r="N27" i="29"/>
  <c r="K27" i="29"/>
  <c r="T26" i="29"/>
  <c r="Q26" i="29"/>
  <c r="N26" i="29"/>
  <c r="K26" i="29"/>
  <c r="G26" i="29"/>
  <c r="D26" i="29"/>
  <c r="T25" i="29"/>
  <c r="N25" i="29"/>
  <c r="K25" i="29"/>
  <c r="T24" i="29"/>
  <c r="Q24" i="29"/>
  <c r="N24" i="29"/>
  <c r="K24" i="29"/>
  <c r="G24" i="29"/>
  <c r="D24" i="29"/>
  <c r="T23" i="29"/>
  <c r="N23" i="29"/>
  <c r="K23" i="29"/>
  <c r="T22" i="29"/>
  <c r="Q22" i="29"/>
  <c r="N22" i="29"/>
  <c r="K22" i="29"/>
  <c r="G22" i="29"/>
  <c r="D22" i="29"/>
  <c r="T21" i="29"/>
  <c r="N21" i="29"/>
  <c r="K21" i="29"/>
  <c r="T20" i="29"/>
  <c r="Q20" i="29"/>
  <c r="N20" i="29"/>
  <c r="K20" i="29"/>
  <c r="G20" i="29"/>
  <c r="D20" i="29"/>
  <c r="T19" i="29"/>
  <c r="N19" i="29"/>
  <c r="K19" i="29"/>
  <c r="T18" i="29"/>
  <c r="Q18" i="29"/>
  <c r="N18" i="29"/>
  <c r="K18" i="29"/>
  <c r="G18" i="29"/>
  <c r="D18" i="29"/>
  <c r="T17" i="29"/>
  <c r="N17" i="29"/>
  <c r="K17" i="29"/>
  <c r="T16" i="29"/>
  <c r="Q16" i="29"/>
  <c r="N16" i="29"/>
  <c r="K16" i="29"/>
  <c r="G16" i="29"/>
  <c r="D16" i="29"/>
  <c r="T15" i="29"/>
  <c r="N15" i="29"/>
  <c r="K15" i="29"/>
  <c r="T14" i="29"/>
  <c r="Q14" i="29"/>
  <c r="N14" i="29"/>
  <c r="K14" i="29"/>
  <c r="G14" i="29"/>
  <c r="D14" i="29"/>
  <c r="D34" i="29" s="1"/>
  <c r="T13" i="29"/>
  <c r="N13" i="29"/>
  <c r="K13" i="29"/>
  <c r="T12" i="29"/>
  <c r="Q12" i="29"/>
  <c r="N12" i="29"/>
  <c r="K12" i="29"/>
  <c r="G12" i="29"/>
  <c r="D12" i="29"/>
  <c r="C41" i="29" s="1"/>
  <c r="T11" i="29"/>
  <c r="N11" i="29"/>
  <c r="K11" i="29"/>
  <c r="T10" i="29"/>
  <c r="Q10" i="29"/>
  <c r="N10" i="29"/>
  <c r="K10" i="29"/>
  <c r="G10" i="29"/>
  <c r="G34" i="29" s="1"/>
  <c r="D10" i="29"/>
  <c r="I5" i="29"/>
  <c r="Q4" i="29"/>
  <c r="O23" i="29" s="1"/>
  <c r="Q23" i="29" s="1"/>
  <c r="I4" i="29"/>
  <c r="C34" i="28"/>
  <c r="T33" i="28"/>
  <c r="N33" i="28"/>
  <c r="K33" i="28"/>
  <c r="T32" i="28"/>
  <c r="Q32" i="28"/>
  <c r="N32" i="28"/>
  <c r="K32" i="28"/>
  <c r="G32" i="28"/>
  <c r="D32" i="28"/>
  <c r="T31" i="28"/>
  <c r="N31" i="28"/>
  <c r="K31" i="28"/>
  <c r="T30" i="28"/>
  <c r="Q30" i="28"/>
  <c r="N30" i="28"/>
  <c r="K30" i="28"/>
  <c r="G30" i="28"/>
  <c r="D30" i="28"/>
  <c r="T29" i="28"/>
  <c r="N29" i="28"/>
  <c r="K29" i="28"/>
  <c r="T28" i="28"/>
  <c r="Q28" i="28"/>
  <c r="N28" i="28"/>
  <c r="K28" i="28"/>
  <c r="G28" i="28"/>
  <c r="D28" i="28"/>
  <c r="T27" i="28"/>
  <c r="N27" i="28"/>
  <c r="K27" i="28"/>
  <c r="T26" i="28"/>
  <c r="Q26" i="28"/>
  <c r="N26" i="28"/>
  <c r="K26" i="28"/>
  <c r="G26" i="28"/>
  <c r="D26" i="28"/>
  <c r="T25" i="28"/>
  <c r="N25" i="28"/>
  <c r="K25" i="28"/>
  <c r="T24" i="28"/>
  <c r="Q24" i="28"/>
  <c r="N24" i="28"/>
  <c r="K24" i="28"/>
  <c r="G24" i="28"/>
  <c r="D24" i="28"/>
  <c r="T23" i="28"/>
  <c r="N23" i="28"/>
  <c r="K23" i="28"/>
  <c r="T22" i="28"/>
  <c r="Q22" i="28"/>
  <c r="N22" i="28"/>
  <c r="K22" i="28"/>
  <c r="G22" i="28"/>
  <c r="D22" i="28"/>
  <c r="T21" i="28"/>
  <c r="N21" i="28"/>
  <c r="K21" i="28"/>
  <c r="T20" i="28"/>
  <c r="Q20" i="28"/>
  <c r="N20" i="28"/>
  <c r="K20" i="28"/>
  <c r="G20" i="28"/>
  <c r="D20" i="28"/>
  <c r="T19" i="28"/>
  <c r="N19" i="28"/>
  <c r="K19" i="28"/>
  <c r="T18" i="28"/>
  <c r="Q18" i="28"/>
  <c r="N18" i="28"/>
  <c r="K18" i="28"/>
  <c r="G18" i="28"/>
  <c r="D18" i="28"/>
  <c r="T17" i="28"/>
  <c r="N17" i="28"/>
  <c r="K17" i="28"/>
  <c r="T16" i="28"/>
  <c r="Q16" i="28"/>
  <c r="N16" i="28"/>
  <c r="K16" i="28"/>
  <c r="G16" i="28"/>
  <c r="D16" i="28"/>
  <c r="T15" i="28"/>
  <c r="N15" i="28"/>
  <c r="K15" i="28"/>
  <c r="T14" i="28"/>
  <c r="Q14" i="28"/>
  <c r="N14" i="28"/>
  <c r="K14" i="28"/>
  <c r="G14" i="28"/>
  <c r="D14" i="28"/>
  <c r="T13" i="28"/>
  <c r="N13" i="28"/>
  <c r="K13" i="28"/>
  <c r="T12" i="28"/>
  <c r="Q12" i="28"/>
  <c r="N12" i="28"/>
  <c r="K12" i="28"/>
  <c r="G12" i="28"/>
  <c r="D12" i="28"/>
  <c r="T11" i="28"/>
  <c r="N11" i="28"/>
  <c r="K11" i="28"/>
  <c r="T10" i="28"/>
  <c r="Q10" i="28"/>
  <c r="N10" i="28"/>
  <c r="K10" i="28"/>
  <c r="G10" i="28"/>
  <c r="G34" i="28" s="1"/>
  <c r="D10" i="28"/>
  <c r="D34" i="28" s="1"/>
  <c r="I5" i="28"/>
  <c r="Q4" i="28"/>
  <c r="O23" i="28" s="1"/>
  <c r="Q23" i="28" s="1"/>
  <c r="I4" i="28"/>
  <c r="C34" i="27"/>
  <c r="T33" i="27"/>
  <c r="N33" i="27"/>
  <c r="K33" i="27"/>
  <c r="T32" i="27"/>
  <c r="Q32" i="27"/>
  <c r="N32" i="27"/>
  <c r="K32" i="27"/>
  <c r="G32" i="27"/>
  <c r="D32" i="27"/>
  <c r="T31" i="27"/>
  <c r="N31" i="27"/>
  <c r="K31" i="27"/>
  <c r="T30" i="27"/>
  <c r="Q30" i="27"/>
  <c r="N30" i="27"/>
  <c r="K30" i="27"/>
  <c r="G30" i="27"/>
  <c r="D30" i="27"/>
  <c r="T29" i="27"/>
  <c r="N29" i="27"/>
  <c r="K29" i="27"/>
  <c r="T28" i="27"/>
  <c r="Q28" i="27"/>
  <c r="N28" i="27"/>
  <c r="K28" i="27"/>
  <c r="G28" i="27"/>
  <c r="D28" i="27"/>
  <c r="T27" i="27"/>
  <c r="N27" i="27"/>
  <c r="K27" i="27"/>
  <c r="T26" i="27"/>
  <c r="Q26" i="27"/>
  <c r="N26" i="27"/>
  <c r="K26" i="27"/>
  <c r="G26" i="27"/>
  <c r="D26" i="27"/>
  <c r="T25" i="27"/>
  <c r="N25" i="27"/>
  <c r="K25" i="27"/>
  <c r="T24" i="27"/>
  <c r="Q24" i="27"/>
  <c r="N24" i="27"/>
  <c r="K24" i="27"/>
  <c r="G24" i="27"/>
  <c r="D24" i="27"/>
  <c r="T23" i="27"/>
  <c r="N23" i="27"/>
  <c r="K23" i="27"/>
  <c r="T22" i="27"/>
  <c r="Q22" i="27"/>
  <c r="N22" i="27"/>
  <c r="K22" i="27"/>
  <c r="G22" i="27"/>
  <c r="D22" i="27"/>
  <c r="T21" i="27"/>
  <c r="N21" i="27"/>
  <c r="K21" i="27"/>
  <c r="T20" i="27"/>
  <c r="Q20" i="27"/>
  <c r="N20" i="27"/>
  <c r="K20" i="27"/>
  <c r="G20" i="27"/>
  <c r="D20" i="27"/>
  <c r="T19" i="27"/>
  <c r="N19" i="27"/>
  <c r="K19" i="27"/>
  <c r="T18" i="27"/>
  <c r="Q18" i="27"/>
  <c r="N18" i="27"/>
  <c r="K18" i="27"/>
  <c r="G18" i="27"/>
  <c r="D18" i="27"/>
  <c r="T17" i="27"/>
  <c r="N17" i="27"/>
  <c r="K17" i="27"/>
  <c r="T16" i="27"/>
  <c r="Q16" i="27"/>
  <c r="N16" i="27"/>
  <c r="K16" i="27"/>
  <c r="G16" i="27"/>
  <c r="D16" i="27"/>
  <c r="T15" i="27"/>
  <c r="N15" i="27"/>
  <c r="K15" i="27"/>
  <c r="T14" i="27"/>
  <c r="Q14" i="27"/>
  <c r="N14" i="27"/>
  <c r="K14" i="27"/>
  <c r="G14" i="27"/>
  <c r="D14" i="27"/>
  <c r="T13" i="27"/>
  <c r="N13" i="27"/>
  <c r="K13" i="27"/>
  <c r="T12" i="27"/>
  <c r="Q12" i="27"/>
  <c r="N12" i="27"/>
  <c r="K12" i="27"/>
  <c r="G12" i="27"/>
  <c r="G34" i="27" s="1"/>
  <c r="D12" i="27"/>
  <c r="T11" i="27"/>
  <c r="N11" i="27"/>
  <c r="K11" i="27"/>
  <c r="T10" i="27"/>
  <c r="Q10" i="27"/>
  <c r="N10" i="27"/>
  <c r="K10" i="27"/>
  <c r="G10" i="27"/>
  <c r="D10" i="27"/>
  <c r="D34" i="27" s="1"/>
  <c r="I5" i="27"/>
  <c r="Q4" i="27"/>
  <c r="O23" i="27" s="1"/>
  <c r="Q23" i="27" s="1"/>
  <c r="I4" i="27"/>
  <c r="D41" i="26"/>
  <c r="G34" i="26"/>
  <c r="C34" i="26"/>
  <c r="T33" i="26"/>
  <c r="N33" i="26"/>
  <c r="K33" i="26"/>
  <c r="T32" i="26"/>
  <c r="Q32" i="26"/>
  <c r="N32" i="26"/>
  <c r="K32" i="26"/>
  <c r="G32" i="26"/>
  <c r="D32" i="26"/>
  <c r="T31" i="26"/>
  <c r="N31" i="26"/>
  <c r="K31" i="26"/>
  <c r="T30" i="26"/>
  <c r="Q30" i="26"/>
  <c r="N30" i="26"/>
  <c r="K30" i="26"/>
  <c r="G30" i="26"/>
  <c r="D30" i="26"/>
  <c r="T29" i="26"/>
  <c r="N29" i="26"/>
  <c r="K29" i="26"/>
  <c r="T28" i="26"/>
  <c r="Q28" i="26"/>
  <c r="N28" i="26"/>
  <c r="K28" i="26"/>
  <c r="G28" i="26"/>
  <c r="D28" i="26"/>
  <c r="T27" i="26"/>
  <c r="N27" i="26"/>
  <c r="K27" i="26"/>
  <c r="T26" i="26"/>
  <c r="Q26" i="26"/>
  <c r="N26" i="26"/>
  <c r="K26" i="26"/>
  <c r="G26" i="26"/>
  <c r="D26" i="26"/>
  <c r="T25" i="26"/>
  <c r="N25" i="26"/>
  <c r="K25" i="26"/>
  <c r="T24" i="26"/>
  <c r="Q24" i="26"/>
  <c r="N24" i="26"/>
  <c r="K24" i="26"/>
  <c r="G24" i="26"/>
  <c r="D24" i="26"/>
  <c r="T23" i="26"/>
  <c r="N23" i="26"/>
  <c r="K23" i="26"/>
  <c r="T22" i="26"/>
  <c r="Q22" i="26"/>
  <c r="N22" i="26"/>
  <c r="K22" i="26"/>
  <c r="G22" i="26"/>
  <c r="D22" i="26"/>
  <c r="T21" i="26"/>
  <c r="N21" i="26"/>
  <c r="K21" i="26"/>
  <c r="T20" i="26"/>
  <c r="Q20" i="26"/>
  <c r="N20" i="26"/>
  <c r="K20" i="26"/>
  <c r="G20" i="26"/>
  <c r="D20" i="26"/>
  <c r="T19" i="26"/>
  <c r="N19" i="26"/>
  <c r="K19" i="26"/>
  <c r="T18" i="26"/>
  <c r="Q18" i="26"/>
  <c r="N18" i="26"/>
  <c r="K18" i="26"/>
  <c r="G18" i="26"/>
  <c r="D18" i="26"/>
  <c r="T17" i="26"/>
  <c r="N17" i="26"/>
  <c r="K17" i="26"/>
  <c r="T16" i="26"/>
  <c r="Q16" i="26"/>
  <c r="N16" i="26"/>
  <c r="K16" i="26"/>
  <c r="G16" i="26"/>
  <c r="D16" i="26"/>
  <c r="T15" i="26"/>
  <c r="N15" i="26"/>
  <c r="K15" i="26"/>
  <c r="T14" i="26"/>
  <c r="Q14" i="26"/>
  <c r="N14" i="26"/>
  <c r="K14" i="26"/>
  <c r="G14" i="26"/>
  <c r="D14" i="26"/>
  <c r="T13" i="26"/>
  <c r="N13" i="26"/>
  <c r="K13" i="26"/>
  <c r="T12" i="26"/>
  <c r="Q12" i="26"/>
  <c r="N12" i="26"/>
  <c r="K12" i="26"/>
  <c r="G12" i="26"/>
  <c r="D12" i="26"/>
  <c r="T11" i="26"/>
  <c r="N11" i="26"/>
  <c r="K11" i="26"/>
  <c r="T10" i="26"/>
  <c r="Q10" i="26"/>
  <c r="N10" i="26"/>
  <c r="K10" i="26"/>
  <c r="G10" i="26"/>
  <c r="D38" i="26" s="1"/>
  <c r="D10" i="26"/>
  <c r="D34" i="26" s="1"/>
  <c r="I5" i="26"/>
  <c r="Q4" i="26"/>
  <c r="O33" i="26" s="1"/>
  <c r="Q33" i="26" s="1"/>
  <c r="I4" i="26"/>
  <c r="C34" i="25"/>
  <c r="T33" i="25"/>
  <c r="N33" i="25"/>
  <c r="K33" i="25"/>
  <c r="T32" i="25"/>
  <c r="Q32" i="25"/>
  <c r="N32" i="25"/>
  <c r="K32" i="25"/>
  <c r="G32" i="25"/>
  <c r="D32" i="25"/>
  <c r="T31" i="25"/>
  <c r="N31" i="25"/>
  <c r="K31" i="25"/>
  <c r="T30" i="25"/>
  <c r="Q30" i="25"/>
  <c r="N30" i="25"/>
  <c r="K30" i="25"/>
  <c r="G30" i="25"/>
  <c r="D30" i="25"/>
  <c r="T29" i="25"/>
  <c r="N29" i="25"/>
  <c r="K29" i="25"/>
  <c r="T28" i="25"/>
  <c r="Q28" i="25"/>
  <c r="N28" i="25"/>
  <c r="K28" i="25"/>
  <c r="G28" i="25"/>
  <c r="D28" i="25"/>
  <c r="T27" i="25"/>
  <c r="N27" i="25"/>
  <c r="K27" i="25"/>
  <c r="T26" i="25"/>
  <c r="Q26" i="25"/>
  <c r="N26" i="25"/>
  <c r="K26" i="25"/>
  <c r="G26" i="25"/>
  <c r="D26" i="25"/>
  <c r="T25" i="25"/>
  <c r="N25" i="25"/>
  <c r="K25" i="25"/>
  <c r="T24" i="25"/>
  <c r="Q24" i="25"/>
  <c r="N24" i="25"/>
  <c r="K24" i="25"/>
  <c r="G24" i="25"/>
  <c r="D24" i="25"/>
  <c r="T23" i="25"/>
  <c r="N23" i="25"/>
  <c r="K23" i="25"/>
  <c r="T22" i="25"/>
  <c r="Q22" i="25"/>
  <c r="N22" i="25"/>
  <c r="K22" i="25"/>
  <c r="G22" i="25"/>
  <c r="D22" i="25"/>
  <c r="T21" i="25"/>
  <c r="N21" i="25"/>
  <c r="K21" i="25"/>
  <c r="T20" i="25"/>
  <c r="Q20" i="25"/>
  <c r="N20" i="25"/>
  <c r="K20" i="25"/>
  <c r="G20" i="25"/>
  <c r="D20" i="25"/>
  <c r="T19" i="25"/>
  <c r="N19" i="25"/>
  <c r="K19" i="25"/>
  <c r="T18" i="25"/>
  <c r="Q18" i="25"/>
  <c r="N18" i="25"/>
  <c r="K18" i="25"/>
  <c r="G18" i="25"/>
  <c r="D18" i="25"/>
  <c r="T17" i="25"/>
  <c r="N17" i="25"/>
  <c r="K17" i="25"/>
  <c r="T16" i="25"/>
  <c r="Q16" i="25"/>
  <c r="N16" i="25"/>
  <c r="K16" i="25"/>
  <c r="G16" i="25"/>
  <c r="D16" i="25"/>
  <c r="T15" i="25"/>
  <c r="N15" i="25"/>
  <c r="K15" i="25"/>
  <c r="T14" i="25"/>
  <c r="Q14" i="25"/>
  <c r="N14" i="25"/>
  <c r="K14" i="25"/>
  <c r="G14" i="25"/>
  <c r="G34" i="25" s="1"/>
  <c r="D14" i="25"/>
  <c r="T13" i="25"/>
  <c r="N13" i="25"/>
  <c r="K13" i="25"/>
  <c r="T12" i="25"/>
  <c r="Q12" i="25"/>
  <c r="N12" i="25"/>
  <c r="K12" i="25"/>
  <c r="G12" i="25"/>
  <c r="D12" i="25"/>
  <c r="T11" i="25"/>
  <c r="N11" i="25"/>
  <c r="K11" i="25"/>
  <c r="T10" i="25"/>
  <c r="Q10" i="25"/>
  <c r="N10" i="25"/>
  <c r="K10" i="25"/>
  <c r="G10" i="25"/>
  <c r="D10" i="25"/>
  <c r="D34" i="25" s="1"/>
  <c r="I5" i="25"/>
  <c r="Q4" i="25"/>
  <c r="O27" i="25" s="1"/>
  <c r="Q27" i="25" s="1"/>
  <c r="I4" i="25"/>
  <c r="D34" i="24"/>
  <c r="C34" i="24"/>
  <c r="T33" i="24"/>
  <c r="N33" i="24"/>
  <c r="K33" i="24"/>
  <c r="T32" i="24"/>
  <c r="Q32" i="24"/>
  <c r="N32" i="24"/>
  <c r="K32" i="24"/>
  <c r="G32" i="24"/>
  <c r="D32" i="24"/>
  <c r="T31" i="24"/>
  <c r="N31" i="24"/>
  <c r="K31" i="24"/>
  <c r="T30" i="24"/>
  <c r="Q30" i="24"/>
  <c r="N30" i="24"/>
  <c r="K30" i="24"/>
  <c r="G30" i="24"/>
  <c r="D30" i="24"/>
  <c r="T29" i="24"/>
  <c r="N29" i="24"/>
  <c r="K29" i="24"/>
  <c r="T28" i="24"/>
  <c r="Q28" i="24"/>
  <c r="N28" i="24"/>
  <c r="K28" i="24"/>
  <c r="G28" i="24"/>
  <c r="D28" i="24"/>
  <c r="T27" i="24"/>
  <c r="N27" i="24"/>
  <c r="K27" i="24"/>
  <c r="T26" i="24"/>
  <c r="Q26" i="24"/>
  <c r="N26" i="24"/>
  <c r="K26" i="24"/>
  <c r="G26" i="24"/>
  <c r="D26" i="24"/>
  <c r="T25" i="24"/>
  <c r="N25" i="24"/>
  <c r="K25" i="24"/>
  <c r="T24" i="24"/>
  <c r="Q24" i="24"/>
  <c r="N24" i="24"/>
  <c r="K24" i="24"/>
  <c r="G24" i="24"/>
  <c r="D24" i="24"/>
  <c r="T23" i="24"/>
  <c r="N23" i="24"/>
  <c r="K23" i="24"/>
  <c r="T22" i="24"/>
  <c r="Q22" i="24"/>
  <c r="N22" i="24"/>
  <c r="K22" i="24"/>
  <c r="G22" i="24"/>
  <c r="D22" i="24"/>
  <c r="T21" i="24"/>
  <c r="N21" i="24"/>
  <c r="K21" i="24"/>
  <c r="T20" i="24"/>
  <c r="Q20" i="24"/>
  <c r="N20" i="24"/>
  <c r="K20" i="24"/>
  <c r="G20" i="24"/>
  <c r="D20" i="24"/>
  <c r="T19" i="24"/>
  <c r="N19" i="24"/>
  <c r="K19" i="24"/>
  <c r="T18" i="24"/>
  <c r="Q18" i="24"/>
  <c r="N18" i="24"/>
  <c r="K18" i="24"/>
  <c r="G18" i="24"/>
  <c r="D18" i="24"/>
  <c r="T17" i="24"/>
  <c r="N17" i="24"/>
  <c r="K17" i="24"/>
  <c r="T16" i="24"/>
  <c r="Q16" i="24"/>
  <c r="N16" i="24"/>
  <c r="K16" i="24"/>
  <c r="G16" i="24"/>
  <c r="D16" i="24"/>
  <c r="T15" i="24"/>
  <c r="N15" i="24"/>
  <c r="K15" i="24"/>
  <c r="T14" i="24"/>
  <c r="Q14" i="24"/>
  <c r="N14" i="24"/>
  <c r="K14" i="24"/>
  <c r="G14" i="24"/>
  <c r="D14" i="24"/>
  <c r="T13" i="24"/>
  <c r="N13" i="24"/>
  <c r="K13" i="24"/>
  <c r="T12" i="24"/>
  <c r="Q12" i="24"/>
  <c r="N12" i="24"/>
  <c r="K12" i="24"/>
  <c r="G12" i="24"/>
  <c r="D12" i="24"/>
  <c r="T11" i="24"/>
  <c r="N11" i="24"/>
  <c r="K11" i="24"/>
  <c r="T10" i="24"/>
  <c r="Q10" i="24"/>
  <c r="N10" i="24"/>
  <c r="K10" i="24"/>
  <c r="G10" i="24"/>
  <c r="G34" i="24" s="1"/>
  <c r="D10" i="24"/>
  <c r="I5" i="24"/>
  <c r="Q4" i="24"/>
  <c r="O31" i="24" s="1"/>
  <c r="Q31" i="24" s="1"/>
  <c r="I4" i="24"/>
  <c r="C34" i="23"/>
  <c r="T33" i="23"/>
  <c r="N33" i="23"/>
  <c r="K33" i="23"/>
  <c r="T32" i="23"/>
  <c r="Q32" i="23"/>
  <c r="N32" i="23"/>
  <c r="K32" i="23"/>
  <c r="G32" i="23"/>
  <c r="D32" i="23"/>
  <c r="T31" i="23"/>
  <c r="N31" i="23"/>
  <c r="K31" i="23"/>
  <c r="T30" i="23"/>
  <c r="Q30" i="23"/>
  <c r="N30" i="23"/>
  <c r="K30" i="23"/>
  <c r="G30" i="23"/>
  <c r="D30" i="23"/>
  <c r="T29" i="23"/>
  <c r="N29" i="23"/>
  <c r="K29" i="23"/>
  <c r="T28" i="23"/>
  <c r="Q28" i="23"/>
  <c r="N28" i="23"/>
  <c r="K28" i="23"/>
  <c r="G28" i="23"/>
  <c r="D28" i="23"/>
  <c r="T27" i="23"/>
  <c r="N27" i="23"/>
  <c r="K27" i="23"/>
  <c r="T26" i="23"/>
  <c r="Q26" i="23"/>
  <c r="N26" i="23"/>
  <c r="K26" i="23"/>
  <c r="G26" i="23"/>
  <c r="D26" i="23"/>
  <c r="T25" i="23"/>
  <c r="N25" i="23"/>
  <c r="K25" i="23"/>
  <c r="T24" i="23"/>
  <c r="Q24" i="23"/>
  <c r="N24" i="23"/>
  <c r="K24" i="23"/>
  <c r="G24" i="23"/>
  <c r="D24" i="23"/>
  <c r="T23" i="23"/>
  <c r="N23" i="23"/>
  <c r="K23" i="23"/>
  <c r="T22" i="23"/>
  <c r="Q22" i="23"/>
  <c r="N22" i="23"/>
  <c r="K22" i="23"/>
  <c r="G22" i="23"/>
  <c r="D22" i="23"/>
  <c r="T21" i="23"/>
  <c r="N21" i="23"/>
  <c r="K21" i="23"/>
  <c r="T20" i="23"/>
  <c r="Q20" i="23"/>
  <c r="N20" i="23"/>
  <c r="K20" i="23"/>
  <c r="G20" i="23"/>
  <c r="D20" i="23"/>
  <c r="T19" i="23"/>
  <c r="N19" i="23"/>
  <c r="K19" i="23"/>
  <c r="T18" i="23"/>
  <c r="Q18" i="23"/>
  <c r="N18" i="23"/>
  <c r="K18" i="23"/>
  <c r="G18" i="23"/>
  <c r="D18" i="23"/>
  <c r="T17" i="23"/>
  <c r="N17" i="23"/>
  <c r="K17" i="23"/>
  <c r="T16" i="23"/>
  <c r="Q16" i="23"/>
  <c r="N16" i="23"/>
  <c r="K16" i="23"/>
  <c r="G16" i="23"/>
  <c r="D16" i="23"/>
  <c r="T15" i="23"/>
  <c r="N15" i="23"/>
  <c r="K15" i="23"/>
  <c r="T14" i="23"/>
  <c r="Q14" i="23"/>
  <c r="N14" i="23"/>
  <c r="K14" i="23"/>
  <c r="G14" i="23"/>
  <c r="D38" i="23" s="1"/>
  <c r="D14" i="23"/>
  <c r="T13" i="23"/>
  <c r="N13" i="23"/>
  <c r="K13" i="23"/>
  <c r="T12" i="23"/>
  <c r="Q12" i="23"/>
  <c r="N12" i="23"/>
  <c r="K12" i="23"/>
  <c r="G12" i="23"/>
  <c r="D12" i="23"/>
  <c r="T11" i="23"/>
  <c r="N11" i="23"/>
  <c r="K11" i="23"/>
  <c r="T10" i="23"/>
  <c r="Q10" i="23"/>
  <c r="N10" i="23"/>
  <c r="K10" i="23"/>
  <c r="G10" i="23"/>
  <c r="G34" i="23" s="1"/>
  <c r="D10" i="23"/>
  <c r="D34" i="23" s="1"/>
  <c r="I5" i="23"/>
  <c r="Q4" i="23"/>
  <c r="I4" i="23"/>
  <c r="C34" i="22"/>
  <c r="T33" i="22"/>
  <c r="N33" i="22"/>
  <c r="K33" i="22"/>
  <c r="T32" i="22"/>
  <c r="Q32" i="22"/>
  <c r="N32" i="22"/>
  <c r="K32" i="22"/>
  <c r="G32" i="22"/>
  <c r="D32" i="22"/>
  <c r="T31" i="22"/>
  <c r="N31" i="22"/>
  <c r="K31" i="22"/>
  <c r="T30" i="22"/>
  <c r="Q30" i="22"/>
  <c r="N30" i="22"/>
  <c r="K30" i="22"/>
  <c r="G30" i="22"/>
  <c r="D30" i="22"/>
  <c r="T29" i="22"/>
  <c r="N29" i="22"/>
  <c r="K29" i="22"/>
  <c r="T28" i="22"/>
  <c r="Q28" i="22"/>
  <c r="N28" i="22"/>
  <c r="K28" i="22"/>
  <c r="G28" i="22"/>
  <c r="D28" i="22"/>
  <c r="T27" i="22"/>
  <c r="N27" i="22"/>
  <c r="K27" i="22"/>
  <c r="T26" i="22"/>
  <c r="Q26" i="22"/>
  <c r="N26" i="22"/>
  <c r="K26" i="22"/>
  <c r="G26" i="22"/>
  <c r="D26" i="22"/>
  <c r="T25" i="22"/>
  <c r="N25" i="22"/>
  <c r="K25" i="22"/>
  <c r="T24" i="22"/>
  <c r="Q24" i="22"/>
  <c r="N24" i="22"/>
  <c r="K24" i="22"/>
  <c r="G24" i="22"/>
  <c r="D24" i="22"/>
  <c r="T23" i="22"/>
  <c r="N23" i="22"/>
  <c r="K23" i="22"/>
  <c r="T22" i="22"/>
  <c r="Q22" i="22"/>
  <c r="N22" i="22"/>
  <c r="K22" i="22"/>
  <c r="G22" i="22"/>
  <c r="D22" i="22"/>
  <c r="T21" i="22"/>
  <c r="N21" i="22"/>
  <c r="K21" i="22"/>
  <c r="T20" i="22"/>
  <c r="Q20" i="22"/>
  <c r="N20" i="22"/>
  <c r="K20" i="22"/>
  <c r="G20" i="22"/>
  <c r="D20" i="22"/>
  <c r="T19" i="22"/>
  <c r="N19" i="22"/>
  <c r="K19" i="22"/>
  <c r="T18" i="22"/>
  <c r="Q18" i="22"/>
  <c r="N18" i="22"/>
  <c r="K18" i="22"/>
  <c r="G18" i="22"/>
  <c r="D18" i="22"/>
  <c r="T17" i="22"/>
  <c r="N17" i="22"/>
  <c r="K17" i="22"/>
  <c r="T16" i="22"/>
  <c r="Q16" i="22"/>
  <c r="N16" i="22"/>
  <c r="K16" i="22"/>
  <c r="G16" i="22"/>
  <c r="D16" i="22"/>
  <c r="T15" i="22"/>
  <c r="N15" i="22"/>
  <c r="K15" i="22"/>
  <c r="T14" i="22"/>
  <c r="Q14" i="22"/>
  <c r="N14" i="22"/>
  <c r="K14" i="22"/>
  <c r="G14" i="22"/>
  <c r="G34" i="22" s="1"/>
  <c r="D14" i="22"/>
  <c r="T13" i="22"/>
  <c r="N13" i="22"/>
  <c r="K13" i="22"/>
  <c r="T12" i="22"/>
  <c r="Q12" i="22"/>
  <c r="N12" i="22"/>
  <c r="K12" i="22"/>
  <c r="G12" i="22"/>
  <c r="D12" i="22"/>
  <c r="D34" i="22" s="1"/>
  <c r="T11" i="22"/>
  <c r="N11" i="22"/>
  <c r="K11" i="22"/>
  <c r="T10" i="22"/>
  <c r="Q10" i="22"/>
  <c r="N10" i="22"/>
  <c r="K10" i="22"/>
  <c r="G10" i="22"/>
  <c r="D41" i="22" s="1"/>
  <c r="D10" i="22"/>
  <c r="C41" i="22" s="1"/>
  <c r="I5" i="22"/>
  <c r="Q4" i="22"/>
  <c r="O25" i="22" s="1"/>
  <c r="Q25" i="22" s="1"/>
  <c r="I4" i="22"/>
  <c r="C34" i="21"/>
  <c r="T33" i="21"/>
  <c r="N33" i="21"/>
  <c r="K33" i="21"/>
  <c r="T32" i="21"/>
  <c r="Q32" i="21"/>
  <c r="N32" i="21"/>
  <c r="K32" i="21"/>
  <c r="G32" i="21"/>
  <c r="D32" i="21"/>
  <c r="T31" i="21"/>
  <c r="N31" i="21"/>
  <c r="K31" i="21"/>
  <c r="T30" i="21"/>
  <c r="Q30" i="21"/>
  <c r="N30" i="21"/>
  <c r="K30" i="21"/>
  <c r="G30" i="21"/>
  <c r="D30" i="21"/>
  <c r="T29" i="21"/>
  <c r="N29" i="21"/>
  <c r="K29" i="21"/>
  <c r="T28" i="21"/>
  <c r="Q28" i="21"/>
  <c r="N28" i="21"/>
  <c r="K28" i="21"/>
  <c r="G28" i="21"/>
  <c r="D28" i="21"/>
  <c r="T27" i="21"/>
  <c r="N27" i="21"/>
  <c r="K27" i="21"/>
  <c r="T26" i="21"/>
  <c r="Q26" i="21"/>
  <c r="N26" i="21"/>
  <c r="K26" i="21"/>
  <c r="G26" i="21"/>
  <c r="D26" i="21"/>
  <c r="T25" i="21"/>
  <c r="N25" i="21"/>
  <c r="K25" i="21"/>
  <c r="T24" i="21"/>
  <c r="Q24" i="21"/>
  <c r="N24" i="21"/>
  <c r="K24" i="21"/>
  <c r="G24" i="21"/>
  <c r="D24" i="21"/>
  <c r="T23" i="21"/>
  <c r="N23" i="21"/>
  <c r="K23" i="21"/>
  <c r="T22" i="21"/>
  <c r="Q22" i="21"/>
  <c r="N22" i="21"/>
  <c r="K22" i="21"/>
  <c r="G22" i="21"/>
  <c r="D22" i="21"/>
  <c r="T21" i="21"/>
  <c r="N21" i="21"/>
  <c r="K21" i="21"/>
  <c r="T20" i="21"/>
  <c r="Q20" i="21"/>
  <c r="N20" i="21"/>
  <c r="K20" i="21"/>
  <c r="G20" i="21"/>
  <c r="D20" i="21"/>
  <c r="T19" i="21"/>
  <c r="N19" i="21"/>
  <c r="K19" i="21"/>
  <c r="T18" i="21"/>
  <c r="Q18" i="21"/>
  <c r="N18" i="21"/>
  <c r="K18" i="21"/>
  <c r="G18" i="21"/>
  <c r="D18" i="21"/>
  <c r="T17" i="21"/>
  <c r="N17" i="21"/>
  <c r="K17" i="21"/>
  <c r="T16" i="21"/>
  <c r="Q16" i="21"/>
  <c r="N16" i="21"/>
  <c r="K16" i="21"/>
  <c r="G16" i="21"/>
  <c r="D16" i="21"/>
  <c r="T15" i="21"/>
  <c r="N15" i="21"/>
  <c r="K15" i="21"/>
  <c r="T14" i="21"/>
  <c r="Q14" i="21"/>
  <c r="N14" i="21"/>
  <c r="K14" i="21"/>
  <c r="G14" i="21"/>
  <c r="G34" i="21" s="1"/>
  <c r="D14" i="21"/>
  <c r="T13" i="21"/>
  <c r="N13" i="21"/>
  <c r="K13" i="21"/>
  <c r="T12" i="21"/>
  <c r="Q12" i="21"/>
  <c r="N12" i="21"/>
  <c r="K12" i="21"/>
  <c r="G12" i="21"/>
  <c r="D12" i="21"/>
  <c r="T11" i="21"/>
  <c r="N11" i="21"/>
  <c r="K11" i="21"/>
  <c r="T10" i="21"/>
  <c r="Q10" i="21"/>
  <c r="N10" i="21"/>
  <c r="K10" i="21"/>
  <c r="G10" i="21"/>
  <c r="D38" i="21" s="1"/>
  <c r="D10" i="21"/>
  <c r="D34" i="21" s="1"/>
  <c r="I5" i="21"/>
  <c r="Q4" i="21"/>
  <c r="O25" i="21" s="1"/>
  <c r="Q25" i="21" s="1"/>
  <c r="I4" i="21"/>
  <c r="C34" i="20"/>
  <c r="T33" i="20"/>
  <c r="N33" i="20"/>
  <c r="K33" i="20"/>
  <c r="T32" i="20"/>
  <c r="Q32" i="20"/>
  <c r="N32" i="20"/>
  <c r="K32" i="20"/>
  <c r="G32" i="20"/>
  <c r="D32" i="20"/>
  <c r="T31" i="20"/>
  <c r="N31" i="20"/>
  <c r="K31" i="20"/>
  <c r="T30" i="20"/>
  <c r="Q30" i="20"/>
  <c r="N30" i="20"/>
  <c r="K30" i="20"/>
  <c r="G30" i="20"/>
  <c r="D30" i="20"/>
  <c r="T29" i="20"/>
  <c r="N29" i="20"/>
  <c r="K29" i="20"/>
  <c r="T28" i="20"/>
  <c r="Q28" i="20"/>
  <c r="N28" i="20"/>
  <c r="K28" i="20"/>
  <c r="G28" i="20"/>
  <c r="D28" i="20"/>
  <c r="T27" i="20"/>
  <c r="N27" i="20"/>
  <c r="K27" i="20"/>
  <c r="T26" i="20"/>
  <c r="Q26" i="20"/>
  <c r="N26" i="20"/>
  <c r="K26" i="20"/>
  <c r="G26" i="20"/>
  <c r="D26" i="20"/>
  <c r="T25" i="20"/>
  <c r="N25" i="20"/>
  <c r="K25" i="20"/>
  <c r="T24" i="20"/>
  <c r="Q24" i="20"/>
  <c r="N24" i="20"/>
  <c r="K24" i="20"/>
  <c r="G24" i="20"/>
  <c r="D24" i="20"/>
  <c r="T23" i="20"/>
  <c r="N23" i="20"/>
  <c r="K23" i="20"/>
  <c r="T22" i="20"/>
  <c r="Q22" i="20"/>
  <c r="N22" i="20"/>
  <c r="K22" i="20"/>
  <c r="G22" i="20"/>
  <c r="D22" i="20"/>
  <c r="T21" i="20"/>
  <c r="N21" i="20"/>
  <c r="K21" i="20"/>
  <c r="T20" i="20"/>
  <c r="Q20" i="20"/>
  <c r="N20" i="20"/>
  <c r="K20" i="20"/>
  <c r="G20" i="20"/>
  <c r="D20" i="20"/>
  <c r="T19" i="20"/>
  <c r="N19" i="20"/>
  <c r="K19" i="20"/>
  <c r="T18" i="20"/>
  <c r="Q18" i="20"/>
  <c r="N18" i="20"/>
  <c r="K18" i="20"/>
  <c r="G18" i="20"/>
  <c r="D18" i="20"/>
  <c r="T17" i="20"/>
  <c r="N17" i="20"/>
  <c r="K17" i="20"/>
  <c r="T16" i="20"/>
  <c r="Q16" i="20"/>
  <c r="N16" i="20"/>
  <c r="K16" i="20"/>
  <c r="G16" i="20"/>
  <c r="D16" i="20"/>
  <c r="T15" i="20"/>
  <c r="N15" i="20"/>
  <c r="K15" i="20"/>
  <c r="T14" i="20"/>
  <c r="Q14" i="20"/>
  <c r="N14" i="20"/>
  <c r="K14" i="20"/>
  <c r="G14" i="20"/>
  <c r="D38" i="20" s="1"/>
  <c r="D14" i="20"/>
  <c r="C38" i="20" s="1"/>
  <c r="T13" i="20"/>
  <c r="N13" i="20"/>
  <c r="K13" i="20"/>
  <c r="T12" i="20"/>
  <c r="Q12" i="20"/>
  <c r="N12" i="20"/>
  <c r="K12" i="20"/>
  <c r="G12" i="20"/>
  <c r="G34" i="20" s="1"/>
  <c r="D12" i="20"/>
  <c r="C41" i="20" s="1"/>
  <c r="T11" i="20"/>
  <c r="N11" i="20"/>
  <c r="K11" i="20"/>
  <c r="T10" i="20"/>
  <c r="Q10" i="20"/>
  <c r="N10" i="20"/>
  <c r="K10" i="20"/>
  <c r="G10" i="20"/>
  <c r="D41" i="20" s="1"/>
  <c r="D10" i="20"/>
  <c r="D34" i="20" s="1"/>
  <c r="I5" i="20"/>
  <c r="Q4" i="20"/>
  <c r="O27" i="20" s="1"/>
  <c r="Q27" i="20" s="1"/>
  <c r="I4" i="20"/>
  <c r="C34" i="19"/>
  <c r="T33" i="19"/>
  <c r="N33" i="19"/>
  <c r="K33" i="19"/>
  <c r="T32" i="19"/>
  <c r="Q32" i="19"/>
  <c r="N32" i="19"/>
  <c r="K32" i="19"/>
  <c r="G32" i="19"/>
  <c r="D32" i="19"/>
  <c r="T31" i="19"/>
  <c r="N31" i="19"/>
  <c r="K31" i="19"/>
  <c r="T30" i="19"/>
  <c r="Q30" i="19"/>
  <c r="N30" i="19"/>
  <c r="K30" i="19"/>
  <c r="G30" i="19"/>
  <c r="D30" i="19"/>
  <c r="T29" i="19"/>
  <c r="N29" i="19"/>
  <c r="K29" i="19"/>
  <c r="T28" i="19"/>
  <c r="Q28" i="19"/>
  <c r="N28" i="19"/>
  <c r="K28" i="19"/>
  <c r="G28" i="19"/>
  <c r="D28" i="19"/>
  <c r="T27" i="19"/>
  <c r="N27" i="19"/>
  <c r="K27" i="19"/>
  <c r="T26" i="19"/>
  <c r="Q26" i="19"/>
  <c r="N26" i="19"/>
  <c r="K26" i="19"/>
  <c r="G26" i="19"/>
  <c r="D26" i="19"/>
  <c r="T25" i="19"/>
  <c r="N25" i="19"/>
  <c r="K25" i="19"/>
  <c r="T24" i="19"/>
  <c r="Q24" i="19"/>
  <c r="N24" i="19"/>
  <c r="K24" i="19"/>
  <c r="G24" i="19"/>
  <c r="D24" i="19"/>
  <c r="T23" i="19"/>
  <c r="N23" i="19"/>
  <c r="K23" i="19"/>
  <c r="T22" i="19"/>
  <c r="Q22" i="19"/>
  <c r="N22" i="19"/>
  <c r="K22" i="19"/>
  <c r="G22" i="19"/>
  <c r="D22" i="19"/>
  <c r="T21" i="19"/>
  <c r="N21" i="19"/>
  <c r="K21" i="19"/>
  <c r="T20" i="19"/>
  <c r="Q20" i="19"/>
  <c r="N20" i="19"/>
  <c r="K20" i="19"/>
  <c r="G20" i="19"/>
  <c r="D20" i="19"/>
  <c r="T19" i="19"/>
  <c r="N19" i="19"/>
  <c r="K19" i="19"/>
  <c r="T18" i="19"/>
  <c r="Q18" i="19"/>
  <c r="N18" i="19"/>
  <c r="K18" i="19"/>
  <c r="G18" i="19"/>
  <c r="D18" i="19"/>
  <c r="T17" i="19"/>
  <c r="N17" i="19"/>
  <c r="K17" i="19"/>
  <c r="T16" i="19"/>
  <c r="Q16" i="19"/>
  <c r="N16" i="19"/>
  <c r="K16" i="19"/>
  <c r="G16" i="19"/>
  <c r="D16" i="19"/>
  <c r="T15" i="19"/>
  <c r="N15" i="19"/>
  <c r="K15" i="19"/>
  <c r="T14" i="19"/>
  <c r="Q14" i="19"/>
  <c r="N14" i="19"/>
  <c r="K14" i="19"/>
  <c r="G14" i="19"/>
  <c r="G34" i="19" s="1"/>
  <c r="D14" i="19"/>
  <c r="T13" i="19"/>
  <c r="N13" i="19"/>
  <c r="K13" i="19"/>
  <c r="T12" i="19"/>
  <c r="Q12" i="19"/>
  <c r="N12" i="19"/>
  <c r="K12" i="19"/>
  <c r="G12" i="19"/>
  <c r="D41" i="19" s="1"/>
  <c r="D12" i="19"/>
  <c r="C41" i="19" s="1"/>
  <c r="T11" i="19"/>
  <c r="N11" i="19"/>
  <c r="K11" i="19"/>
  <c r="T10" i="19"/>
  <c r="Q10" i="19"/>
  <c r="N10" i="19"/>
  <c r="K10" i="19"/>
  <c r="G10" i="19"/>
  <c r="D10" i="19"/>
  <c r="D34" i="19" s="1"/>
  <c r="I5" i="19"/>
  <c r="Q4" i="19"/>
  <c r="O19" i="19" s="1"/>
  <c r="Q19" i="19" s="1"/>
  <c r="I4" i="19"/>
  <c r="D41" i="18"/>
  <c r="C34" i="18"/>
  <c r="T33" i="18"/>
  <c r="N33" i="18"/>
  <c r="K33" i="18"/>
  <c r="T32" i="18"/>
  <c r="Q32" i="18"/>
  <c r="N32" i="18"/>
  <c r="K32" i="18"/>
  <c r="G32" i="18"/>
  <c r="D32" i="18"/>
  <c r="T31" i="18"/>
  <c r="N31" i="18"/>
  <c r="K31" i="18"/>
  <c r="T30" i="18"/>
  <c r="Q30" i="18"/>
  <c r="N30" i="18"/>
  <c r="K30" i="18"/>
  <c r="G30" i="18"/>
  <c r="D30" i="18"/>
  <c r="T29" i="18"/>
  <c r="N29" i="18"/>
  <c r="K29" i="18"/>
  <c r="T28" i="18"/>
  <c r="Q28" i="18"/>
  <c r="N28" i="18"/>
  <c r="K28" i="18"/>
  <c r="G28" i="18"/>
  <c r="D28" i="18"/>
  <c r="T27" i="18"/>
  <c r="N27" i="18"/>
  <c r="K27" i="18"/>
  <c r="T26" i="18"/>
  <c r="Q26" i="18"/>
  <c r="N26" i="18"/>
  <c r="K26" i="18"/>
  <c r="G26" i="18"/>
  <c r="D26" i="18"/>
  <c r="T25" i="18"/>
  <c r="N25" i="18"/>
  <c r="K25" i="18"/>
  <c r="T24" i="18"/>
  <c r="Q24" i="18"/>
  <c r="N24" i="18"/>
  <c r="K24" i="18"/>
  <c r="G24" i="18"/>
  <c r="D24" i="18"/>
  <c r="T23" i="18"/>
  <c r="N23" i="18"/>
  <c r="K23" i="18"/>
  <c r="T22" i="18"/>
  <c r="Q22" i="18"/>
  <c r="N22" i="18"/>
  <c r="K22" i="18"/>
  <c r="G22" i="18"/>
  <c r="D22" i="18"/>
  <c r="T21" i="18"/>
  <c r="N21" i="18"/>
  <c r="K21" i="18"/>
  <c r="T20" i="18"/>
  <c r="Q20" i="18"/>
  <c r="N20" i="18"/>
  <c r="K20" i="18"/>
  <c r="G20" i="18"/>
  <c r="D20" i="18"/>
  <c r="T19" i="18"/>
  <c r="N19" i="18"/>
  <c r="K19" i="18"/>
  <c r="T18" i="18"/>
  <c r="Q18" i="18"/>
  <c r="N18" i="18"/>
  <c r="K18" i="18"/>
  <c r="G18" i="18"/>
  <c r="D18" i="18"/>
  <c r="T17" i="18"/>
  <c r="N17" i="18"/>
  <c r="K17" i="18"/>
  <c r="T16" i="18"/>
  <c r="Q16" i="18"/>
  <c r="N16" i="18"/>
  <c r="K16" i="18"/>
  <c r="G16" i="18"/>
  <c r="D16" i="18"/>
  <c r="T15" i="18"/>
  <c r="N15" i="18"/>
  <c r="K15" i="18"/>
  <c r="T14" i="18"/>
  <c r="Q14" i="18"/>
  <c r="N14" i="18"/>
  <c r="K14" i="18"/>
  <c r="G14" i="18"/>
  <c r="D14" i="18"/>
  <c r="T13" i="18"/>
  <c r="N13" i="18"/>
  <c r="K13" i="18"/>
  <c r="T12" i="18"/>
  <c r="Q12" i="18"/>
  <c r="N12" i="18"/>
  <c r="K12" i="18"/>
  <c r="G12" i="18"/>
  <c r="D12" i="18"/>
  <c r="T11" i="18"/>
  <c r="N11" i="18"/>
  <c r="K11" i="18"/>
  <c r="T10" i="18"/>
  <c r="Q10" i="18"/>
  <c r="N10" i="18"/>
  <c r="K10" i="18"/>
  <c r="G10" i="18"/>
  <c r="G34" i="18" s="1"/>
  <c r="D10" i="18"/>
  <c r="D34" i="18" s="1"/>
  <c r="I5" i="18"/>
  <c r="Q4" i="18"/>
  <c r="O23" i="18" s="1"/>
  <c r="Q23" i="18" s="1"/>
  <c r="I4" i="18"/>
  <c r="C34" i="16"/>
  <c r="T33" i="16"/>
  <c r="N33" i="16"/>
  <c r="K33" i="16"/>
  <c r="T32" i="16"/>
  <c r="Q32" i="16"/>
  <c r="N32" i="16"/>
  <c r="K32" i="16"/>
  <c r="G32" i="16"/>
  <c r="D32" i="16"/>
  <c r="T31" i="16"/>
  <c r="N31" i="16"/>
  <c r="K31" i="16"/>
  <c r="T30" i="16"/>
  <c r="Q30" i="16"/>
  <c r="N30" i="16"/>
  <c r="K30" i="16"/>
  <c r="G30" i="16"/>
  <c r="D30" i="16"/>
  <c r="T29" i="16"/>
  <c r="N29" i="16"/>
  <c r="K29" i="16"/>
  <c r="T28" i="16"/>
  <c r="Q28" i="16"/>
  <c r="N28" i="16"/>
  <c r="K28" i="16"/>
  <c r="G28" i="16"/>
  <c r="D28" i="16"/>
  <c r="T27" i="16"/>
  <c r="N27" i="16"/>
  <c r="K27" i="16"/>
  <c r="T26" i="16"/>
  <c r="Q26" i="16"/>
  <c r="N26" i="16"/>
  <c r="K26" i="16"/>
  <c r="G26" i="16"/>
  <c r="D26" i="16"/>
  <c r="T25" i="16"/>
  <c r="N25" i="16"/>
  <c r="K25" i="16"/>
  <c r="T24" i="16"/>
  <c r="Q24" i="16"/>
  <c r="N24" i="16"/>
  <c r="K24" i="16"/>
  <c r="G24" i="16"/>
  <c r="D24" i="16"/>
  <c r="T23" i="16"/>
  <c r="N23" i="16"/>
  <c r="K23" i="16"/>
  <c r="T22" i="16"/>
  <c r="Q22" i="16"/>
  <c r="N22" i="16"/>
  <c r="K22" i="16"/>
  <c r="G22" i="16"/>
  <c r="D22" i="16"/>
  <c r="T21" i="16"/>
  <c r="N21" i="16"/>
  <c r="K21" i="16"/>
  <c r="T20" i="16"/>
  <c r="Q20" i="16"/>
  <c r="N20" i="16"/>
  <c r="K20" i="16"/>
  <c r="G20" i="16"/>
  <c r="D20" i="16"/>
  <c r="T19" i="16"/>
  <c r="N19" i="16"/>
  <c r="K19" i="16"/>
  <c r="T18" i="16"/>
  <c r="Q18" i="16"/>
  <c r="N18" i="16"/>
  <c r="K18" i="16"/>
  <c r="G18" i="16"/>
  <c r="D18" i="16"/>
  <c r="T17" i="16"/>
  <c r="N17" i="16"/>
  <c r="K17" i="16"/>
  <c r="T16" i="16"/>
  <c r="Q16" i="16"/>
  <c r="N16" i="16"/>
  <c r="K16" i="16"/>
  <c r="G16" i="16"/>
  <c r="D16" i="16"/>
  <c r="T15" i="16"/>
  <c r="N15" i="16"/>
  <c r="K15" i="16"/>
  <c r="T14" i="16"/>
  <c r="Q14" i="16"/>
  <c r="N14" i="16"/>
  <c r="K14" i="16"/>
  <c r="G14" i="16"/>
  <c r="D14" i="16"/>
  <c r="T13" i="16"/>
  <c r="N13" i="16"/>
  <c r="K13" i="16"/>
  <c r="T12" i="16"/>
  <c r="Q12" i="16"/>
  <c r="N12" i="16"/>
  <c r="K12" i="16"/>
  <c r="G12" i="16"/>
  <c r="G34" i="16" s="1"/>
  <c r="D12" i="16"/>
  <c r="T11" i="16"/>
  <c r="N11" i="16"/>
  <c r="K11" i="16"/>
  <c r="T10" i="16"/>
  <c r="Q10" i="16"/>
  <c r="N10" i="16"/>
  <c r="K10" i="16"/>
  <c r="G10" i="16"/>
  <c r="D10" i="16"/>
  <c r="D34" i="16" s="1"/>
  <c r="I5" i="16"/>
  <c r="Q4" i="16"/>
  <c r="O23" i="16" s="1"/>
  <c r="Q23" i="16" s="1"/>
  <c r="I4" i="16"/>
  <c r="C34" i="15"/>
  <c r="T33" i="15"/>
  <c r="N33" i="15"/>
  <c r="K33" i="15"/>
  <c r="T32" i="15"/>
  <c r="Q32" i="15"/>
  <c r="N32" i="15"/>
  <c r="K32" i="15"/>
  <c r="G32" i="15"/>
  <c r="D32" i="15"/>
  <c r="T31" i="15"/>
  <c r="N31" i="15"/>
  <c r="K31" i="15"/>
  <c r="T30" i="15"/>
  <c r="Q30" i="15"/>
  <c r="N30" i="15"/>
  <c r="K30" i="15"/>
  <c r="G30" i="15"/>
  <c r="D30" i="15"/>
  <c r="T29" i="15"/>
  <c r="N29" i="15"/>
  <c r="K29" i="15"/>
  <c r="T28" i="15"/>
  <c r="Q28" i="15"/>
  <c r="N28" i="15"/>
  <c r="K28" i="15"/>
  <c r="G28" i="15"/>
  <c r="D28" i="15"/>
  <c r="T27" i="15"/>
  <c r="N27" i="15"/>
  <c r="K27" i="15"/>
  <c r="T26" i="15"/>
  <c r="Q26" i="15"/>
  <c r="N26" i="15"/>
  <c r="K26" i="15"/>
  <c r="G26" i="15"/>
  <c r="D26" i="15"/>
  <c r="T25" i="15"/>
  <c r="N25" i="15"/>
  <c r="K25" i="15"/>
  <c r="T24" i="15"/>
  <c r="Q24" i="15"/>
  <c r="N24" i="15"/>
  <c r="K24" i="15"/>
  <c r="G24" i="15"/>
  <c r="D24" i="15"/>
  <c r="T23" i="15"/>
  <c r="N23" i="15"/>
  <c r="K23" i="15"/>
  <c r="T22" i="15"/>
  <c r="Q22" i="15"/>
  <c r="N22" i="15"/>
  <c r="K22" i="15"/>
  <c r="G22" i="15"/>
  <c r="D22" i="15"/>
  <c r="T21" i="15"/>
  <c r="N21" i="15"/>
  <c r="K21" i="15"/>
  <c r="T20" i="15"/>
  <c r="Q20" i="15"/>
  <c r="N20" i="15"/>
  <c r="K20" i="15"/>
  <c r="G20" i="15"/>
  <c r="D20" i="15"/>
  <c r="T19" i="15"/>
  <c r="N19" i="15"/>
  <c r="K19" i="15"/>
  <c r="T18" i="15"/>
  <c r="Q18" i="15"/>
  <c r="N18" i="15"/>
  <c r="K18" i="15"/>
  <c r="G18" i="15"/>
  <c r="D18" i="15"/>
  <c r="T17" i="15"/>
  <c r="N17" i="15"/>
  <c r="K17" i="15"/>
  <c r="T16" i="15"/>
  <c r="Q16" i="15"/>
  <c r="N16" i="15"/>
  <c r="K16" i="15"/>
  <c r="G16" i="15"/>
  <c r="D16" i="15"/>
  <c r="T15" i="15"/>
  <c r="N15" i="15"/>
  <c r="K15" i="15"/>
  <c r="T14" i="15"/>
  <c r="Q14" i="15"/>
  <c r="N14" i="15"/>
  <c r="K14" i="15"/>
  <c r="G14" i="15"/>
  <c r="D14" i="15"/>
  <c r="T13" i="15"/>
  <c r="N13" i="15"/>
  <c r="K13" i="15"/>
  <c r="T12" i="15"/>
  <c r="Q12" i="15"/>
  <c r="N12" i="15"/>
  <c r="K12" i="15"/>
  <c r="G12" i="15"/>
  <c r="G34" i="15" s="1"/>
  <c r="D12" i="15"/>
  <c r="T11" i="15"/>
  <c r="N11" i="15"/>
  <c r="K11" i="15"/>
  <c r="T10" i="15"/>
  <c r="Q10" i="15"/>
  <c r="N10" i="15"/>
  <c r="K10" i="15"/>
  <c r="G10" i="15"/>
  <c r="D10" i="15"/>
  <c r="D34" i="15" s="1"/>
  <c r="I5" i="15"/>
  <c r="Q4" i="15"/>
  <c r="O21" i="15" s="1"/>
  <c r="Q21" i="15" s="1"/>
  <c r="U20" i="15" s="1"/>
  <c r="I4" i="15"/>
  <c r="D41" i="14"/>
  <c r="C34" i="14"/>
  <c r="T33" i="14"/>
  <c r="N33" i="14"/>
  <c r="K33" i="14"/>
  <c r="T32" i="14"/>
  <c r="Q32" i="14"/>
  <c r="N32" i="14"/>
  <c r="K32" i="14"/>
  <c r="G32" i="14"/>
  <c r="D32" i="14"/>
  <c r="T31" i="14"/>
  <c r="N31" i="14"/>
  <c r="K31" i="14"/>
  <c r="T30" i="14"/>
  <c r="Q30" i="14"/>
  <c r="N30" i="14"/>
  <c r="K30" i="14"/>
  <c r="G30" i="14"/>
  <c r="D30" i="14"/>
  <c r="T29" i="14"/>
  <c r="N29" i="14"/>
  <c r="K29" i="14"/>
  <c r="T28" i="14"/>
  <c r="Q28" i="14"/>
  <c r="N28" i="14"/>
  <c r="K28" i="14"/>
  <c r="G28" i="14"/>
  <c r="D28" i="14"/>
  <c r="T27" i="14"/>
  <c r="N27" i="14"/>
  <c r="K27" i="14"/>
  <c r="T26" i="14"/>
  <c r="Q26" i="14"/>
  <c r="N26" i="14"/>
  <c r="K26" i="14"/>
  <c r="G26" i="14"/>
  <c r="D26" i="14"/>
  <c r="T25" i="14"/>
  <c r="N25" i="14"/>
  <c r="K25" i="14"/>
  <c r="T24" i="14"/>
  <c r="Q24" i="14"/>
  <c r="N24" i="14"/>
  <c r="K24" i="14"/>
  <c r="G24" i="14"/>
  <c r="D24" i="14"/>
  <c r="T23" i="14"/>
  <c r="N23" i="14"/>
  <c r="K23" i="14"/>
  <c r="T22" i="14"/>
  <c r="Q22" i="14"/>
  <c r="N22" i="14"/>
  <c r="K22" i="14"/>
  <c r="G22" i="14"/>
  <c r="D22" i="14"/>
  <c r="T21" i="14"/>
  <c r="N21" i="14"/>
  <c r="K21" i="14"/>
  <c r="T20" i="14"/>
  <c r="Q20" i="14"/>
  <c r="N20" i="14"/>
  <c r="K20" i="14"/>
  <c r="G20" i="14"/>
  <c r="D20" i="14"/>
  <c r="T19" i="14"/>
  <c r="N19" i="14"/>
  <c r="K19" i="14"/>
  <c r="T18" i="14"/>
  <c r="Q18" i="14"/>
  <c r="N18" i="14"/>
  <c r="K18" i="14"/>
  <c r="G18" i="14"/>
  <c r="D18" i="14"/>
  <c r="T17" i="14"/>
  <c r="N17" i="14"/>
  <c r="K17" i="14"/>
  <c r="T16" i="14"/>
  <c r="Q16" i="14"/>
  <c r="N16" i="14"/>
  <c r="K16" i="14"/>
  <c r="G16" i="14"/>
  <c r="D16" i="14"/>
  <c r="T15" i="14"/>
  <c r="N15" i="14"/>
  <c r="K15" i="14"/>
  <c r="T14" i="14"/>
  <c r="Q14" i="14"/>
  <c r="N14" i="14"/>
  <c r="K14" i="14"/>
  <c r="G14" i="14"/>
  <c r="D14" i="14"/>
  <c r="T13" i="14"/>
  <c r="N13" i="14"/>
  <c r="K13" i="14"/>
  <c r="T12" i="14"/>
  <c r="Q12" i="14"/>
  <c r="N12" i="14"/>
  <c r="K12" i="14"/>
  <c r="G12" i="14"/>
  <c r="D12" i="14"/>
  <c r="T11" i="14"/>
  <c r="N11" i="14"/>
  <c r="K11" i="14"/>
  <c r="T10" i="14"/>
  <c r="Q10" i="14"/>
  <c r="N10" i="14"/>
  <c r="K10" i="14"/>
  <c r="G10" i="14"/>
  <c r="G34" i="14" s="1"/>
  <c r="D10" i="14"/>
  <c r="D34" i="14" s="1"/>
  <c r="I5" i="14"/>
  <c r="Q4" i="14"/>
  <c r="O23" i="14" s="1"/>
  <c r="Q23" i="14" s="1"/>
  <c r="I4" i="14"/>
  <c r="D41" i="12"/>
  <c r="C34" i="12"/>
  <c r="T33" i="12"/>
  <c r="N33" i="12"/>
  <c r="K33" i="12"/>
  <c r="T32" i="12"/>
  <c r="Q32" i="12"/>
  <c r="N32" i="12"/>
  <c r="K32" i="12"/>
  <c r="G32" i="12"/>
  <c r="D32" i="12"/>
  <c r="T31" i="12"/>
  <c r="N31" i="12"/>
  <c r="K31" i="12"/>
  <c r="T30" i="12"/>
  <c r="Q30" i="12"/>
  <c r="N30" i="12"/>
  <c r="K30" i="12"/>
  <c r="G30" i="12"/>
  <c r="D30" i="12"/>
  <c r="T29" i="12"/>
  <c r="N29" i="12"/>
  <c r="K29" i="12"/>
  <c r="T28" i="12"/>
  <c r="Q28" i="12"/>
  <c r="N28" i="12"/>
  <c r="K28" i="12"/>
  <c r="G28" i="12"/>
  <c r="D28" i="12"/>
  <c r="T27" i="12"/>
  <c r="N27" i="12"/>
  <c r="K27" i="12"/>
  <c r="T26" i="12"/>
  <c r="Q26" i="12"/>
  <c r="N26" i="12"/>
  <c r="K26" i="12"/>
  <c r="G26" i="12"/>
  <c r="D26" i="12"/>
  <c r="T25" i="12"/>
  <c r="N25" i="12"/>
  <c r="K25" i="12"/>
  <c r="T24" i="12"/>
  <c r="Q24" i="12"/>
  <c r="N24" i="12"/>
  <c r="K24" i="12"/>
  <c r="G24" i="12"/>
  <c r="D24" i="12"/>
  <c r="T23" i="12"/>
  <c r="N23" i="12"/>
  <c r="K23" i="12"/>
  <c r="T22" i="12"/>
  <c r="Q22" i="12"/>
  <c r="N22" i="12"/>
  <c r="K22" i="12"/>
  <c r="G22" i="12"/>
  <c r="D22" i="12"/>
  <c r="T21" i="12"/>
  <c r="N21" i="12"/>
  <c r="K21" i="12"/>
  <c r="T20" i="12"/>
  <c r="Q20" i="12"/>
  <c r="N20" i="12"/>
  <c r="K20" i="12"/>
  <c r="G20" i="12"/>
  <c r="D20" i="12"/>
  <c r="T19" i="12"/>
  <c r="N19" i="12"/>
  <c r="K19" i="12"/>
  <c r="T18" i="12"/>
  <c r="Q18" i="12"/>
  <c r="N18" i="12"/>
  <c r="K18" i="12"/>
  <c r="G18" i="12"/>
  <c r="D18" i="12"/>
  <c r="T17" i="12"/>
  <c r="N17" i="12"/>
  <c r="K17" i="12"/>
  <c r="T16" i="12"/>
  <c r="Q16" i="12"/>
  <c r="N16" i="12"/>
  <c r="K16" i="12"/>
  <c r="G16" i="12"/>
  <c r="D16" i="12"/>
  <c r="T15" i="12"/>
  <c r="N15" i="12"/>
  <c r="K15" i="12"/>
  <c r="T14" i="12"/>
  <c r="Q14" i="12"/>
  <c r="N14" i="12"/>
  <c r="K14" i="12"/>
  <c r="G14" i="12"/>
  <c r="D14" i="12"/>
  <c r="T13" i="12"/>
  <c r="N13" i="12"/>
  <c r="K13" i="12"/>
  <c r="T12" i="12"/>
  <c r="Q12" i="12"/>
  <c r="N12" i="12"/>
  <c r="K12" i="12"/>
  <c r="G12" i="12"/>
  <c r="D12" i="12"/>
  <c r="T11" i="12"/>
  <c r="N11" i="12"/>
  <c r="K11" i="12"/>
  <c r="T10" i="12"/>
  <c r="Q10" i="12"/>
  <c r="N10" i="12"/>
  <c r="K10" i="12"/>
  <c r="G10" i="12"/>
  <c r="G34" i="12" s="1"/>
  <c r="D10" i="12"/>
  <c r="D34" i="12" s="1"/>
  <c r="I5" i="12"/>
  <c r="Q4" i="12"/>
  <c r="O23" i="12" s="1"/>
  <c r="Q23" i="12" s="1"/>
  <c r="I4" i="12"/>
  <c r="C34" i="11"/>
  <c r="T33" i="11"/>
  <c r="N33" i="11"/>
  <c r="K33" i="11"/>
  <c r="T32" i="11"/>
  <c r="Q32" i="11"/>
  <c r="N32" i="11"/>
  <c r="K32" i="11"/>
  <c r="G32" i="11"/>
  <c r="D32" i="11"/>
  <c r="T31" i="11"/>
  <c r="N31" i="11"/>
  <c r="K31" i="11"/>
  <c r="T30" i="11"/>
  <c r="Q30" i="11"/>
  <c r="N30" i="11"/>
  <c r="K30" i="11"/>
  <c r="G30" i="11"/>
  <c r="D30" i="11"/>
  <c r="T29" i="11"/>
  <c r="N29" i="11"/>
  <c r="K29" i="11"/>
  <c r="T28" i="11"/>
  <c r="Q28" i="11"/>
  <c r="N28" i="11"/>
  <c r="K28" i="11"/>
  <c r="G28" i="11"/>
  <c r="D28" i="11"/>
  <c r="T27" i="11"/>
  <c r="N27" i="11"/>
  <c r="K27" i="11"/>
  <c r="T26" i="11"/>
  <c r="Q26" i="11"/>
  <c r="N26" i="11"/>
  <c r="K26" i="11"/>
  <c r="G26" i="11"/>
  <c r="D26" i="11"/>
  <c r="T25" i="11"/>
  <c r="N25" i="11"/>
  <c r="K25" i="11"/>
  <c r="T24" i="11"/>
  <c r="Q24" i="11"/>
  <c r="N24" i="11"/>
  <c r="K24" i="11"/>
  <c r="G24" i="11"/>
  <c r="D24" i="11"/>
  <c r="T23" i="11"/>
  <c r="N23" i="11"/>
  <c r="K23" i="11"/>
  <c r="T22" i="11"/>
  <c r="Q22" i="11"/>
  <c r="N22" i="11"/>
  <c r="K22" i="11"/>
  <c r="G22" i="11"/>
  <c r="D22" i="11"/>
  <c r="T21" i="11"/>
  <c r="N21" i="11"/>
  <c r="K21" i="11"/>
  <c r="T20" i="11"/>
  <c r="Q20" i="11"/>
  <c r="N20" i="11"/>
  <c r="K20" i="11"/>
  <c r="G20" i="11"/>
  <c r="D20" i="11"/>
  <c r="T19" i="11"/>
  <c r="N19" i="11"/>
  <c r="K19" i="11"/>
  <c r="T18" i="11"/>
  <c r="Q18" i="11"/>
  <c r="N18" i="11"/>
  <c r="K18" i="11"/>
  <c r="G18" i="11"/>
  <c r="D18" i="11"/>
  <c r="T17" i="11"/>
  <c r="N17" i="11"/>
  <c r="K17" i="11"/>
  <c r="T16" i="11"/>
  <c r="Q16" i="11"/>
  <c r="N16" i="11"/>
  <c r="K16" i="11"/>
  <c r="G16" i="11"/>
  <c r="D16" i="11"/>
  <c r="T15" i="11"/>
  <c r="N15" i="11"/>
  <c r="K15" i="11"/>
  <c r="T14" i="11"/>
  <c r="Q14" i="11"/>
  <c r="N14" i="11"/>
  <c r="K14" i="11"/>
  <c r="G14" i="11"/>
  <c r="D14" i="11"/>
  <c r="T13" i="11"/>
  <c r="N13" i="11"/>
  <c r="K13" i="11"/>
  <c r="T12" i="11"/>
  <c r="Q12" i="11"/>
  <c r="N12" i="11"/>
  <c r="K12" i="11"/>
  <c r="G12" i="11"/>
  <c r="D41" i="11" s="1"/>
  <c r="D12" i="11"/>
  <c r="T11" i="11"/>
  <c r="N11" i="11"/>
  <c r="K11" i="11"/>
  <c r="T10" i="11"/>
  <c r="Q10" i="11"/>
  <c r="N10" i="11"/>
  <c r="K10" i="11"/>
  <c r="G10" i="11"/>
  <c r="G34" i="11" s="1"/>
  <c r="D10" i="11"/>
  <c r="D34" i="11" s="1"/>
  <c r="I5" i="11"/>
  <c r="Q4" i="11"/>
  <c r="O25" i="11" s="1"/>
  <c r="Q25" i="11" s="1"/>
  <c r="I4" i="11"/>
  <c r="C34" i="10"/>
  <c r="T33" i="10"/>
  <c r="N33" i="10"/>
  <c r="K33" i="10"/>
  <c r="T32" i="10"/>
  <c r="Q32" i="10"/>
  <c r="N32" i="10"/>
  <c r="K32" i="10"/>
  <c r="G32" i="10"/>
  <c r="D32" i="10"/>
  <c r="T31" i="10"/>
  <c r="N31" i="10"/>
  <c r="K31" i="10"/>
  <c r="T30" i="10"/>
  <c r="Q30" i="10"/>
  <c r="N30" i="10"/>
  <c r="K30" i="10"/>
  <c r="G30" i="10"/>
  <c r="D30" i="10"/>
  <c r="T29" i="10"/>
  <c r="N29" i="10"/>
  <c r="K29" i="10"/>
  <c r="T28" i="10"/>
  <c r="Q28" i="10"/>
  <c r="N28" i="10"/>
  <c r="K28" i="10"/>
  <c r="G28" i="10"/>
  <c r="D28" i="10"/>
  <c r="T27" i="10"/>
  <c r="N27" i="10"/>
  <c r="K27" i="10"/>
  <c r="T26" i="10"/>
  <c r="Q26" i="10"/>
  <c r="N26" i="10"/>
  <c r="K26" i="10"/>
  <c r="G26" i="10"/>
  <c r="D26" i="10"/>
  <c r="T25" i="10"/>
  <c r="N25" i="10"/>
  <c r="K25" i="10"/>
  <c r="T24" i="10"/>
  <c r="Q24" i="10"/>
  <c r="N24" i="10"/>
  <c r="K24" i="10"/>
  <c r="G24" i="10"/>
  <c r="D24" i="10"/>
  <c r="T23" i="10"/>
  <c r="N23" i="10"/>
  <c r="K23" i="10"/>
  <c r="T22" i="10"/>
  <c r="Q22" i="10"/>
  <c r="N22" i="10"/>
  <c r="K22" i="10"/>
  <c r="G22" i="10"/>
  <c r="D22" i="10"/>
  <c r="T21" i="10"/>
  <c r="N21" i="10"/>
  <c r="K21" i="10"/>
  <c r="T20" i="10"/>
  <c r="Q20" i="10"/>
  <c r="N20" i="10"/>
  <c r="K20" i="10"/>
  <c r="G20" i="10"/>
  <c r="D20" i="10"/>
  <c r="T19" i="10"/>
  <c r="N19" i="10"/>
  <c r="K19" i="10"/>
  <c r="T18" i="10"/>
  <c r="Q18" i="10"/>
  <c r="N18" i="10"/>
  <c r="K18" i="10"/>
  <c r="G18" i="10"/>
  <c r="D18" i="10"/>
  <c r="T17" i="10"/>
  <c r="N17" i="10"/>
  <c r="K17" i="10"/>
  <c r="T16" i="10"/>
  <c r="Q16" i="10"/>
  <c r="N16" i="10"/>
  <c r="K16" i="10"/>
  <c r="G16" i="10"/>
  <c r="D16" i="10"/>
  <c r="T15" i="10"/>
  <c r="N15" i="10"/>
  <c r="K15" i="10"/>
  <c r="T14" i="10"/>
  <c r="Q14" i="10"/>
  <c r="N14" i="10"/>
  <c r="K14" i="10"/>
  <c r="G14" i="10"/>
  <c r="D14" i="10"/>
  <c r="D34" i="10" s="1"/>
  <c r="T13" i="10"/>
  <c r="N13" i="10"/>
  <c r="K13" i="10"/>
  <c r="T12" i="10"/>
  <c r="Q12" i="10"/>
  <c r="N12" i="10"/>
  <c r="K12" i="10"/>
  <c r="G12" i="10"/>
  <c r="D12" i="10"/>
  <c r="T11" i="10"/>
  <c r="N11" i="10"/>
  <c r="K11" i="10"/>
  <c r="T10" i="10"/>
  <c r="Q10" i="10"/>
  <c r="N10" i="10"/>
  <c r="K10" i="10"/>
  <c r="G10" i="10"/>
  <c r="G34" i="10" s="1"/>
  <c r="D10" i="10"/>
  <c r="C41" i="10" s="1"/>
  <c r="I5" i="10"/>
  <c r="Q4" i="10"/>
  <c r="O23" i="10" s="1"/>
  <c r="Q23" i="10" s="1"/>
  <c r="I4" i="10"/>
  <c r="C34" i="9"/>
  <c r="T33" i="9"/>
  <c r="N33" i="9"/>
  <c r="K33" i="9"/>
  <c r="T32" i="9"/>
  <c r="Q32" i="9"/>
  <c r="N32" i="9"/>
  <c r="K32" i="9"/>
  <c r="G32" i="9"/>
  <c r="D32" i="9"/>
  <c r="T31" i="9"/>
  <c r="N31" i="9"/>
  <c r="K31" i="9"/>
  <c r="T30" i="9"/>
  <c r="Q30" i="9"/>
  <c r="N30" i="9"/>
  <c r="K30" i="9"/>
  <c r="G30" i="9"/>
  <c r="D30" i="9"/>
  <c r="T29" i="9"/>
  <c r="N29" i="9"/>
  <c r="K29" i="9"/>
  <c r="T28" i="9"/>
  <c r="Q28" i="9"/>
  <c r="N28" i="9"/>
  <c r="K28" i="9"/>
  <c r="G28" i="9"/>
  <c r="D28" i="9"/>
  <c r="T27" i="9"/>
  <c r="N27" i="9"/>
  <c r="K27" i="9"/>
  <c r="T26" i="9"/>
  <c r="Q26" i="9"/>
  <c r="N26" i="9"/>
  <c r="K26" i="9"/>
  <c r="G26" i="9"/>
  <c r="D26" i="9"/>
  <c r="T25" i="9"/>
  <c r="N25" i="9"/>
  <c r="K25" i="9"/>
  <c r="T24" i="9"/>
  <c r="Q24" i="9"/>
  <c r="N24" i="9"/>
  <c r="K24" i="9"/>
  <c r="G24" i="9"/>
  <c r="D24" i="9"/>
  <c r="T23" i="9"/>
  <c r="N23" i="9"/>
  <c r="K23" i="9"/>
  <c r="T22" i="9"/>
  <c r="Q22" i="9"/>
  <c r="N22" i="9"/>
  <c r="K22" i="9"/>
  <c r="G22" i="9"/>
  <c r="D22" i="9"/>
  <c r="T21" i="9"/>
  <c r="N21" i="9"/>
  <c r="K21" i="9"/>
  <c r="T20" i="9"/>
  <c r="Q20" i="9"/>
  <c r="N20" i="9"/>
  <c r="K20" i="9"/>
  <c r="G20" i="9"/>
  <c r="D20" i="9"/>
  <c r="T19" i="9"/>
  <c r="N19" i="9"/>
  <c r="K19" i="9"/>
  <c r="T18" i="9"/>
  <c r="Q18" i="9"/>
  <c r="N18" i="9"/>
  <c r="K18" i="9"/>
  <c r="G18" i="9"/>
  <c r="D18" i="9"/>
  <c r="T17" i="9"/>
  <c r="N17" i="9"/>
  <c r="K17" i="9"/>
  <c r="T16" i="9"/>
  <c r="Q16" i="9"/>
  <c r="N16" i="9"/>
  <c r="K16" i="9"/>
  <c r="G16" i="9"/>
  <c r="D16" i="9"/>
  <c r="T15" i="9"/>
  <c r="N15" i="9"/>
  <c r="K15" i="9"/>
  <c r="T14" i="9"/>
  <c r="Q14" i="9"/>
  <c r="N14" i="9"/>
  <c r="K14" i="9"/>
  <c r="G14" i="9"/>
  <c r="D41" i="9" s="1"/>
  <c r="D14" i="9"/>
  <c r="T13" i="9"/>
  <c r="N13" i="9"/>
  <c r="K13" i="9"/>
  <c r="T12" i="9"/>
  <c r="Q12" i="9"/>
  <c r="N12" i="9"/>
  <c r="K12" i="9"/>
  <c r="G12" i="9"/>
  <c r="D12" i="9"/>
  <c r="T11" i="9"/>
  <c r="N11" i="9"/>
  <c r="K11" i="9"/>
  <c r="T10" i="9"/>
  <c r="Q10" i="9"/>
  <c r="N10" i="9"/>
  <c r="K10" i="9"/>
  <c r="G10" i="9"/>
  <c r="G34" i="9" s="1"/>
  <c r="D10" i="9"/>
  <c r="D34" i="9" s="1"/>
  <c r="I5" i="9"/>
  <c r="Q4" i="9"/>
  <c r="O27" i="9" s="1"/>
  <c r="Q27" i="9" s="1"/>
  <c r="I4" i="9"/>
  <c r="C34" i="8"/>
  <c r="T33" i="8"/>
  <c r="N33" i="8"/>
  <c r="K33" i="8"/>
  <c r="T32" i="8"/>
  <c r="Q32" i="8"/>
  <c r="N32" i="8"/>
  <c r="K32" i="8"/>
  <c r="G32" i="8"/>
  <c r="D32" i="8"/>
  <c r="T31" i="8"/>
  <c r="N31" i="8"/>
  <c r="K31" i="8"/>
  <c r="T30" i="8"/>
  <c r="Q30" i="8"/>
  <c r="N30" i="8"/>
  <c r="K30" i="8"/>
  <c r="G30" i="8"/>
  <c r="D30" i="8"/>
  <c r="T29" i="8"/>
  <c r="N29" i="8"/>
  <c r="K29" i="8"/>
  <c r="T28" i="8"/>
  <c r="Q28" i="8"/>
  <c r="N28" i="8"/>
  <c r="K28" i="8"/>
  <c r="G28" i="8"/>
  <c r="D28" i="8"/>
  <c r="T27" i="8"/>
  <c r="N27" i="8"/>
  <c r="K27" i="8"/>
  <c r="T26" i="8"/>
  <c r="Q26" i="8"/>
  <c r="N26" i="8"/>
  <c r="K26" i="8"/>
  <c r="G26" i="8"/>
  <c r="D26" i="8"/>
  <c r="T25" i="8"/>
  <c r="N25" i="8"/>
  <c r="K25" i="8"/>
  <c r="T24" i="8"/>
  <c r="Q24" i="8"/>
  <c r="N24" i="8"/>
  <c r="K24" i="8"/>
  <c r="G24" i="8"/>
  <c r="D24" i="8"/>
  <c r="T23" i="8"/>
  <c r="N23" i="8"/>
  <c r="K23" i="8"/>
  <c r="T22" i="8"/>
  <c r="Q22" i="8"/>
  <c r="N22" i="8"/>
  <c r="K22" i="8"/>
  <c r="G22" i="8"/>
  <c r="D22" i="8"/>
  <c r="T21" i="8"/>
  <c r="N21" i="8"/>
  <c r="K21" i="8"/>
  <c r="T20" i="8"/>
  <c r="Q20" i="8"/>
  <c r="N20" i="8"/>
  <c r="K20" i="8"/>
  <c r="G20" i="8"/>
  <c r="D20" i="8"/>
  <c r="T19" i="8"/>
  <c r="N19" i="8"/>
  <c r="K19" i="8"/>
  <c r="T18" i="8"/>
  <c r="Q18" i="8"/>
  <c r="N18" i="8"/>
  <c r="K18" i="8"/>
  <c r="G18" i="8"/>
  <c r="D18" i="8"/>
  <c r="T17" i="8"/>
  <c r="N17" i="8"/>
  <c r="K17" i="8"/>
  <c r="T16" i="8"/>
  <c r="Q16" i="8"/>
  <c r="N16" i="8"/>
  <c r="K16" i="8"/>
  <c r="G16" i="8"/>
  <c r="D16" i="8"/>
  <c r="T15" i="8"/>
  <c r="N15" i="8"/>
  <c r="K15" i="8"/>
  <c r="T14" i="8"/>
  <c r="Q14" i="8"/>
  <c r="N14" i="8"/>
  <c r="K14" i="8"/>
  <c r="G14" i="8"/>
  <c r="D41" i="8" s="1"/>
  <c r="D14" i="8"/>
  <c r="T13" i="8"/>
  <c r="N13" i="8"/>
  <c r="K13" i="8"/>
  <c r="T12" i="8"/>
  <c r="Q12" i="8"/>
  <c r="N12" i="8"/>
  <c r="K12" i="8"/>
  <c r="G12" i="8"/>
  <c r="D12" i="8"/>
  <c r="T11" i="8"/>
  <c r="N11" i="8"/>
  <c r="K11" i="8"/>
  <c r="T10" i="8"/>
  <c r="Q10" i="8"/>
  <c r="N10" i="8"/>
  <c r="K10" i="8"/>
  <c r="G10" i="8"/>
  <c r="G34" i="8" s="1"/>
  <c r="D10" i="8"/>
  <c r="D34" i="8" s="1"/>
  <c r="I5" i="8"/>
  <c r="Q4" i="8"/>
  <c r="O23" i="8" s="1"/>
  <c r="Q23" i="8" s="1"/>
  <c r="I4" i="8"/>
  <c r="C34" i="7"/>
  <c r="T33" i="7"/>
  <c r="N33" i="7"/>
  <c r="K33" i="7"/>
  <c r="T32" i="7"/>
  <c r="Q32" i="7"/>
  <c r="N32" i="7"/>
  <c r="K32" i="7"/>
  <c r="G32" i="7"/>
  <c r="D32" i="7"/>
  <c r="T31" i="7"/>
  <c r="N31" i="7"/>
  <c r="K31" i="7"/>
  <c r="T30" i="7"/>
  <c r="Q30" i="7"/>
  <c r="N30" i="7"/>
  <c r="K30" i="7"/>
  <c r="G30" i="7"/>
  <c r="D30" i="7"/>
  <c r="T29" i="7"/>
  <c r="N29" i="7"/>
  <c r="K29" i="7"/>
  <c r="T28" i="7"/>
  <c r="Q28" i="7"/>
  <c r="N28" i="7"/>
  <c r="K28" i="7"/>
  <c r="G28" i="7"/>
  <c r="D28" i="7"/>
  <c r="T27" i="7"/>
  <c r="N27" i="7"/>
  <c r="K27" i="7"/>
  <c r="T26" i="7"/>
  <c r="Q26" i="7"/>
  <c r="N26" i="7"/>
  <c r="K26" i="7"/>
  <c r="G26" i="7"/>
  <c r="D26" i="7"/>
  <c r="T25" i="7"/>
  <c r="N25" i="7"/>
  <c r="K25" i="7"/>
  <c r="T24" i="7"/>
  <c r="Q24" i="7"/>
  <c r="N24" i="7"/>
  <c r="K24" i="7"/>
  <c r="G24" i="7"/>
  <c r="D24" i="7"/>
  <c r="T23" i="7"/>
  <c r="N23" i="7"/>
  <c r="K23" i="7"/>
  <c r="T22" i="7"/>
  <c r="Q22" i="7"/>
  <c r="N22" i="7"/>
  <c r="K22" i="7"/>
  <c r="G22" i="7"/>
  <c r="D22" i="7"/>
  <c r="T21" i="7"/>
  <c r="N21" i="7"/>
  <c r="K21" i="7"/>
  <c r="T20" i="7"/>
  <c r="Q20" i="7"/>
  <c r="N20" i="7"/>
  <c r="K20" i="7"/>
  <c r="G20" i="7"/>
  <c r="D20" i="7"/>
  <c r="T19" i="7"/>
  <c r="N19" i="7"/>
  <c r="K19" i="7"/>
  <c r="T18" i="7"/>
  <c r="Q18" i="7"/>
  <c r="N18" i="7"/>
  <c r="K18" i="7"/>
  <c r="G18" i="7"/>
  <c r="D18" i="7"/>
  <c r="T17" i="7"/>
  <c r="N17" i="7"/>
  <c r="K17" i="7"/>
  <c r="T16" i="7"/>
  <c r="Q16" i="7"/>
  <c r="N16" i="7"/>
  <c r="K16" i="7"/>
  <c r="G16" i="7"/>
  <c r="D16" i="7"/>
  <c r="T15" i="7"/>
  <c r="N15" i="7"/>
  <c r="K15" i="7"/>
  <c r="T14" i="7"/>
  <c r="Q14" i="7"/>
  <c r="N14" i="7"/>
  <c r="K14" i="7"/>
  <c r="G14" i="7"/>
  <c r="D14" i="7"/>
  <c r="D34" i="7" s="1"/>
  <c r="T13" i="7"/>
  <c r="N13" i="7"/>
  <c r="K13" i="7"/>
  <c r="T12" i="7"/>
  <c r="Q12" i="7"/>
  <c r="N12" i="7"/>
  <c r="K12" i="7"/>
  <c r="G12" i="7"/>
  <c r="D12" i="7"/>
  <c r="C41" i="7" s="1"/>
  <c r="T11" i="7"/>
  <c r="N11" i="7"/>
  <c r="K11" i="7"/>
  <c r="T10" i="7"/>
  <c r="Q10" i="7"/>
  <c r="N10" i="7"/>
  <c r="K10" i="7"/>
  <c r="G10" i="7"/>
  <c r="G34" i="7" s="1"/>
  <c r="D10" i="7"/>
  <c r="I5" i="7"/>
  <c r="Q4" i="7"/>
  <c r="O27" i="7" s="1"/>
  <c r="Q27" i="7" s="1"/>
  <c r="I4" i="7"/>
  <c r="D41" i="6"/>
  <c r="G34" i="6"/>
  <c r="C34" i="6"/>
  <c r="T33" i="6"/>
  <c r="N33" i="6"/>
  <c r="K33" i="6"/>
  <c r="T32" i="6"/>
  <c r="Q32" i="6"/>
  <c r="N32" i="6"/>
  <c r="K32" i="6"/>
  <c r="G32" i="6"/>
  <c r="D32" i="6"/>
  <c r="T31" i="6"/>
  <c r="N31" i="6"/>
  <c r="K31" i="6"/>
  <c r="T30" i="6"/>
  <c r="Q30" i="6"/>
  <c r="N30" i="6"/>
  <c r="K30" i="6"/>
  <c r="G30" i="6"/>
  <c r="D30" i="6"/>
  <c r="T29" i="6"/>
  <c r="N29" i="6"/>
  <c r="K29" i="6"/>
  <c r="T28" i="6"/>
  <c r="Q28" i="6"/>
  <c r="N28" i="6"/>
  <c r="K28" i="6"/>
  <c r="G28" i="6"/>
  <c r="D28" i="6"/>
  <c r="T27" i="6"/>
  <c r="N27" i="6"/>
  <c r="K27" i="6"/>
  <c r="T26" i="6"/>
  <c r="Q26" i="6"/>
  <c r="N26" i="6"/>
  <c r="K26" i="6"/>
  <c r="G26" i="6"/>
  <c r="D26" i="6"/>
  <c r="T25" i="6"/>
  <c r="N25" i="6"/>
  <c r="K25" i="6"/>
  <c r="T24" i="6"/>
  <c r="Q24" i="6"/>
  <c r="N24" i="6"/>
  <c r="K24" i="6"/>
  <c r="G24" i="6"/>
  <c r="D24" i="6"/>
  <c r="T23" i="6"/>
  <c r="N23" i="6"/>
  <c r="K23" i="6"/>
  <c r="T22" i="6"/>
  <c r="Q22" i="6"/>
  <c r="N22" i="6"/>
  <c r="K22" i="6"/>
  <c r="G22" i="6"/>
  <c r="D22" i="6"/>
  <c r="T21" i="6"/>
  <c r="N21" i="6"/>
  <c r="K21" i="6"/>
  <c r="T20" i="6"/>
  <c r="Q20" i="6"/>
  <c r="N20" i="6"/>
  <c r="K20" i="6"/>
  <c r="G20" i="6"/>
  <c r="D20" i="6"/>
  <c r="T19" i="6"/>
  <c r="N19" i="6"/>
  <c r="K19" i="6"/>
  <c r="T18" i="6"/>
  <c r="Q18" i="6"/>
  <c r="N18" i="6"/>
  <c r="K18" i="6"/>
  <c r="G18" i="6"/>
  <c r="D18" i="6"/>
  <c r="T17" i="6"/>
  <c r="N17" i="6"/>
  <c r="K17" i="6"/>
  <c r="T16" i="6"/>
  <c r="Q16" i="6"/>
  <c r="N16" i="6"/>
  <c r="K16" i="6"/>
  <c r="G16" i="6"/>
  <c r="D16" i="6"/>
  <c r="T15" i="6"/>
  <c r="N15" i="6"/>
  <c r="K15" i="6"/>
  <c r="T14" i="6"/>
  <c r="Q14" i="6"/>
  <c r="N14" i="6"/>
  <c r="K14" i="6"/>
  <c r="G14" i="6"/>
  <c r="D14" i="6"/>
  <c r="T13" i="6"/>
  <c r="N13" i="6"/>
  <c r="K13" i="6"/>
  <c r="T12" i="6"/>
  <c r="Q12" i="6"/>
  <c r="N12" i="6"/>
  <c r="K12" i="6"/>
  <c r="G12" i="6"/>
  <c r="D12" i="6"/>
  <c r="T11" i="6"/>
  <c r="N11" i="6"/>
  <c r="K11" i="6"/>
  <c r="T10" i="6"/>
  <c r="Q10" i="6"/>
  <c r="N10" i="6"/>
  <c r="K10" i="6"/>
  <c r="G10" i="6"/>
  <c r="D38" i="6" s="1"/>
  <c r="D10" i="6"/>
  <c r="D34" i="6" s="1"/>
  <c r="I5" i="6"/>
  <c r="Q4" i="6"/>
  <c r="O23" i="6" s="1"/>
  <c r="Q23" i="6" s="1"/>
  <c r="I4" i="6"/>
  <c r="G34" i="5"/>
  <c r="C34" i="5"/>
  <c r="T33" i="5"/>
  <c r="N33" i="5"/>
  <c r="K33" i="5"/>
  <c r="T32" i="5"/>
  <c r="Q32" i="5"/>
  <c r="N32" i="5"/>
  <c r="K32" i="5"/>
  <c r="G32" i="5"/>
  <c r="D32" i="5"/>
  <c r="T31" i="5"/>
  <c r="N31" i="5"/>
  <c r="K31" i="5"/>
  <c r="T30" i="5"/>
  <c r="Q30" i="5"/>
  <c r="N30" i="5"/>
  <c r="K30" i="5"/>
  <c r="G30" i="5"/>
  <c r="D30" i="5"/>
  <c r="T29" i="5"/>
  <c r="N29" i="5"/>
  <c r="K29" i="5"/>
  <c r="T28" i="5"/>
  <c r="Q28" i="5"/>
  <c r="N28" i="5"/>
  <c r="K28" i="5"/>
  <c r="G28" i="5"/>
  <c r="D28" i="5"/>
  <c r="T27" i="5"/>
  <c r="N27" i="5"/>
  <c r="K27" i="5"/>
  <c r="T26" i="5"/>
  <c r="Q26" i="5"/>
  <c r="N26" i="5"/>
  <c r="K26" i="5"/>
  <c r="G26" i="5"/>
  <c r="D26" i="5"/>
  <c r="T25" i="5"/>
  <c r="N25" i="5"/>
  <c r="K25" i="5"/>
  <c r="T24" i="5"/>
  <c r="Q24" i="5"/>
  <c r="N24" i="5"/>
  <c r="K24" i="5"/>
  <c r="G24" i="5"/>
  <c r="D24" i="5"/>
  <c r="T23" i="5"/>
  <c r="N23" i="5"/>
  <c r="K23" i="5"/>
  <c r="T22" i="5"/>
  <c r="Q22" i="5"/>
  <c r="N22" i="5"/>
  <c r="K22" i="5"/>
  <c r="G22" i="5"/>
  <c r="D22" i="5"/>
  <c r="T21" i="5"/>
  <c r="N21" i="5"/>
  <c r="K21" i="5"/>
  <c r="T20" i="5"/>
  <c r="Q20" i="5"/>
  <c r="N20" i="5"/>
  <c r="K20" i="5"/>
  <c r="G20" i="5"/>
  <c r="D20" i="5"/>
  <c r="T19" i="5"/>
  <c r="N19" i="5"/>
  <c r="K19" i="5"/>
  <c r="T18" i="5"/>
  <c r="Q18" i="5"/>
  <c r="N18" i="5"/>
  <c r="K18" i="5"/>
  <c r="G18" i="5"/>
  <c r="D18" i="5"/>
  <c r="T17" i="5"/>
  <c r="N17" i="5"/>
  <c r="K17" i="5"/>
  <c r="T16" i="5"/>
  <c r="Q16" i="5"/>
  <c r="N16" i="5"/>
  <c r="K16" i="5"/>
  <c r="G16" i="5"/>
  <c r="D16" i="5"/>
  <c r="T15" i="5"/>
  <c r="N15" i="5"/>
  <c r="K15" i="5"/>
  <c r="T14" i="5"/>
  <c r="Q14" i="5"/>
  <c r="N14" i="5"/>
  <c r="K14" i="5"/>
  <c r="G14" i="5"/>
  <c r="D14" i="5"/>
  <c r="T13" i="5"/>
  <c r="N13" i="5"/>
  <c r="K13" i="5"/>
  <c r="T12" i="5"/>
  <c r="Q12" i="5"/>
  <c r="N12" i="5"/>
  <c r="K12" i="5"/>
  <c r="G12" i="5"/>
  <c r="D41" i="5" s="1"/>
  <c r="D12" i="5"/>
  <c r="T11" i="5"/>
  <c r="N11" i="5"/>
  <c r="K11" i="5"/>
  <c r="T10" i="5"/>
  <c r="Q10" i="5"/>
  <c r="N10" i="5"/>
  <c r="K10" i="5"/>
  <c r="G10" i="5"/>
  <c r="D38" i="5" s="1"/>
  <c r="D10" i="5"/>
  <c r="D34" i="5" s="1"/>
  <c r="I5" i="5"/>
  <c r="Q4" i="5"/>
  <c r="O23" i="5" s="1"/>
  <c r="Q23" i="5" s="1"/>
  <c r="I4" i="5"/>
  <c r="C34" i="3"/>
  <c r="T33" i="3"/>
  <c r="N33" i="3"/>
  <c r="K33" i="3"/>
  <c r="T32" i="3"/>
  <c r="Q32" i="3"/>
  <c r="N32" i="3"/>
  <c r="K32" i="3"/>
  <c r="G32" i="3"/>
  <c r="D32" i="3"/>
  <c r="T31" i="3"/>
  <c r="N31" i="3"/>
  <c r="K31" i="3"/>
  <c r="T30" i="3"/>
  <c r="Q30" i="3"/>
  <c r="N30" i="3"/>
  <c r="K30" i="3"/>
  <c r="G30" i="3"/>
  <c r="D30" i="3"/>
  <c r="T29" i="3"/>
  <c r="N29" i="3"/>
  <c r="K29" i="3"/>
  <c r="T28" i="3"/>
  <c r="Q28" i="3"/>
  <c r="N28" i="3"/>
  <c r="K28" i="3"/>
  <c r="G28" i="3"/>
  <c r="D28" i="3"/>
  <c r="T27" i="3"/>
  <c r="N27" i="3"/>
  <c r="K27" i="3"/>
  <c r="T26" i="3"/>
  <c r="Q26" i="3"/>
  <c r="N26" i="3"/>
  <c r="K26" i="3"/>
  <c r="G26" i="3"/>
  <c r="D26" i="3"/>
  <c r="T25" i="3"/>
  <c r="N25" i="3"/>
  <c r="K25" i="3"/>
  <c r="T24" i="3"/>
  <c r="Q24" i="3"/>
  <c r="N24" i="3"/>
  <c r="K24" i="3"/>
  <c r="G24" i="3"/>
  <c r="D24" i="3"/>
  <c r="T23" i="3"/>
  <c r="N23" i="3"/>
  <c r="K23" i="3"/>
  <c r="T22" i="3"/>
  <c r="Q22" i="3"/>
  <c r="N22" i="3"/>
  <c r="K22" i="3"/>
  <c r="G22" i="3"/>
  <c r="D22" i="3"/>
  <c r="T21" i="3"/>
  <c r="N21" i="3"/>
  <c r="K21" i="3"/>
  <c r="T20" i="3"/>
  <c r="Q20" i="3"/>
  <c r="N20" i="3"/>
  <c r="K20" i="3"/>
  <c r="G20" i="3"/>
  <c r="D20" i="3"/>
  <c r="T19" i="3"/>
  <c r="N19" i="3"/>
  <c r="K19" i="3"/>
  <c r="T18" i="3"/>
  <c r="Q18" i="3"/>
  <c r="N18" i="3"/>
  <c r="K18" i="3"/>
  <c r="G18" i="3"/>
  <c r="D18" i="3"/>
  <c r="T17" i="3"/>
  <c r="N17" i="3"/>
  <c r="K17" i="3"/>
  <c r="T16" i="3"/>
  <c r="Q16" i="3"/>
  <c r="N16" i="3"/>
  <c r="K16" i="3"/>
  <c r="G16" i="3"/>
  <c r="D16" i="3"/>
  <c r="T15" i="3"/>
  <c r="N15" i="3"/>
  <c r="K15" i="3"/>
  <c r="T14" i="3"/>
  <c r="Q14" i="3"/>
  <c r="N14" i="3"/>
  <c r="K14" i="3"/>
  <c r="G14" i="3"/>
  <c r="D14" i="3"/>
  <c r="T13" i="3"/>
  <c r="N13" i="3"/>
  <c r="K13" i="3"/>
  <c r="T12" i="3"/>
  <c r="Q12" i="3"/>
  <c r="N12" i="3"/>
  <c r="K12" i="3"/>
  <c r="G12" i="3"/>
  <c r="D12" i="3"/>
  <c r="T11" i="3"/>
  <c r="N11" i="3"/>
  <c r="K11" i="3"/>
  <c r="T10" i="3"/>
  <c r="Q10" i="3"/>
  <c r="N10" i="3"/>
  <c r="K10" i="3"/>
  <c r="G10" i="3"/>
  <c r="G34" i="3" s="1"/>
  <c r="D10" i="3"/>
  <c r="D34" i="3" s="1"/>
  <c r="I5" i="3"/>
  <c r="Q4" i="3"/>
  <c r="O27" i="3" s="1"/>
  <c r="Q27" i="3" s="1"/>
  <c r="I4" i="3"/>
  <c r="O29" i="20" l="1"/>
  <c r="Q29" i="20" s="1"/>
  <c r="U28" i="20" s="1"/>
  <c r="W28" i="20" s="1"/>
  <c r="O29" i="28"/>
  <c r="Q29" i="28" s="1"/>
  <c r="U28" i="28" s="1"/>
  <c r="O13" i="14"/>
  <c r="Q13" i="14" s="1"/>
  <c r="U12" i="14" s="1"/>
  <c r="V12" i="14" s="1"/>
  <c r="O19" i="20"/>
  <c r="Q19" i="20" s="1"/>
  <c r="U18" i="20" s="1"/>
  <c r="W18" i="20" s="1"/>
  <c r="V28" i="4"/>
  <c r="O19" i="31"/>
  <c r="Q19" i="31" s="1"/>
  <c r="U18" i="31" s="1"/>
  <c r="W18" i="31" s="1"/>
  <c r="V10" i="4"/>
  <c r="W10" i="4"/>
  <c r="O13" i="12"/>
  <c r="Q13" i="12" s="1"/>
  <c r="U12" i="12" s="1"/>
  <c r="V12" i="12" s="1"/>
  <c r="U22" i="18"/>
  <c r="W22" i="18" s="1"/>
  <c r="O33" i="12"/>
  <c r="Q33" i="12" s="1"/>
  <c r="U32" i="12" s="1"/>
  <c r="W32" i="12" s="1"/>
  <c r="W22" i="4"/>
  <c r="O31" i="8"/>
  <c r="Q31" i="8" s="1"/>
  <c r="U30" i="8" s="1"/>
  <c r="W30" i="8" s="1"/>
  <c r="W16" i="4"/>
  <c r="O21" i="10"/>
  <c r="Q21" i="10" s="1"/>
  <c r="U20" i="10" s="1"/>
  <c r="W20" i="10" s="1"/>
  <c r="O29" i="8"/>
  <c r="Q29" i="8" s="1"/>
  <c r="U28" i="8" s="1"/>
  <c r="O19" i="10"/>
  <c r="Q19" i="10" s="1"/>
  <c r="U18" i="10" s="1"/>
  <c r="O21" i="16"/>
  <c r="Q21" i="16" s="1"/>
  <c r="U20" i="16" s="1"/>
  <c r="V20" i="16" s="1"/>
  <c r="O29" i="22"/>
  <c r="Q29" i="22" s="1"/>
  <c r="U28" i="22" s="1"/>
  <c r="W28" i="22" s="1"/>
  <c r="O11" i="24"/>
  <c r="Q11" i="24" s="1"/>
  <c r="U10" i="24" s="1"/>
  <c r="V10" i="24" s="1"/>
  <c r="O27" i="26"/>
  <c r="Q27" i="26" s="1"/>
  <c r="U26" i="26" s="1"/>
  <c r="W26" i="26" s="1"/>
  <c r="O25" i="27"/>
  <c r="Q25" i="27" s="1"/>
  <c r="U24" i="27" s="1"/>
  <c r="W24" i="27" s="1"/>
  <c r="O29" i="18"/>
  <c r="Q29" i="18" s="1"/>
  <c r="U28" i="18" s="1"/>
  <c r="V28" i="18" s="1"/>
  <c r="O17" i="7"/>
  <c r="Q17" i="7" s="1"/>
  <c r="U16" i="7" s="1"/>
  <c r="V16" i="7" s="1"/>
  <c r="O17" i="26"/>
  <c r="Q17" i="26" s="1"/>
  <c r="U16" i="26" s="1"/>
  <c r="V16" i="26" s="1"/>
  <c r="O25" i="7"/>
  <c r="Q25" i="7" s="1"/>
  <c r="U24" i="7" s="1"/>
  <c r="V24" i="7" s="1"/>
  <c r="O27" i="18"/>
  <c r="Q27" i="18" s="1"/>
  <c r="U22" i="14"/>
  <c r="W22" i="14" s="1"/>
  <c r="O17" i="18"/>
  <c r="Q17" i="18" s="1"/>
  <c r="U16" i="18" s="1"/>
  <c r="W16" i="18" s="1"/>
  <c r="O15" i="26"/>
  <c r="Q15" i="26" s="1"/>
  <c r="U14" i="26" s="1"/>
  <c r="V14" i="26" s="1"/>
  <c r="U22" i="12"/>
  <c r="V22" i="12" s="1"/>
  <c r="O25" i="18"/>
  <c r="Q25" i="18" s="1"/>
  <c r="U24" i="18" s="1"/>
  <c r="W24" i="18" s="1"/>
  <c r="O13" i="27"/>
  <c r="Q13" i="27" s="1"/>
  <c r="U12" i="27" s="1"/>
  <c r="O27" i="12"/>
  <c r="Q27" i="12" s="1"/>
  <c r="U26" i="12" s="1"/>
  <c r="W26" i="12" s="1"/>
  <c r="O17" i="14"/>
  <c r="Q17" i="14" s="1"/>
  <c r="U16" i="14" s="1"/>
  <c r="W16" i="14" s="1"/>
  <c r="O15" i="18"/>
  <c r="Q15" i="18" s="1"/>
  <c r="U14" i="18" s="1"/>
  <c r="W14" i="18" s="1"/>
  <c r="O13" i="26"/>
  <c r="Q13" i="26" s="1"/>
  <c r="U12" i="26" s="1"/>
  <c r="O31" i="5"/>
  <c r="Q31" i="5" s="1"/>
  <c r="U30" i="5" s="1"/>
  <c r="V30" i="5" s="1"/>
  <c r="O27" i="14"/>
  <c r="Q27" i="14" s="1"/>
  <c r="U26" i="14" s="1"/>
  <c r="W26" i="14" s="1"/>
  <c r="O23" i="24"/>
  <c r="Q23" i="24" s="1"/>
  <c r="U22" i="24" s="1"/>
  <c r="W22" i="24" s="1"/>
  <c r="U26" i="7"/>
  <c r="V26" i="7" s="1"/>
  <c r="O17" i="12"/>
  <c r="Q17" i="12" s="1"/>
  <c r="U16" i="12" s="1"/>
  <c r="V16" i="12" s="1"/>
  <c r="O25" i="14"/>
  <c r="Q25" i="14" s="1"/>
  <c r="U24" i="14" s="1"/>
  <c r="V24" i="14" s="1"/>
  <c r="O31" i="15"/>
  <c r="Q31" i="15" s="1"/>
  <c r="U30" i="15" s="1"/>
  <c r="O31" i="26"/>
  <c r="Q31" i="26" s="1"/>
  <c r="U30" i="26" s="1"/>
  <c r="O33" i="10"/>
  <c r="Q33" i="10" s="1"/>
  <c r="U32" i="10" s="1"/>
  <c r="V32" i="10" s="1"/>
  <c r="O25" i="12"/>
  <c r="Q25" i="12" s="1"/>
  <c r="U24" i="12" s="1"/>
  <c r="V24" i="12" s="1"/>
  <c r="O15" i="14"/>
  <c r="Q15" i="14" s="1"/>
  <c r="U14" i="14" s="1"/>
  <c r="W14" i="14" s="1"/>
  <c r="O13" i="18"/>
  <c r="Q13" i="18" s="1"/>
  <c r="U12" i="18" s="1"/>
  <c r="W12" i="18" s="1"/>
  <c r="O33" i="18"/>
  <c r="Q33" i="18" s="1"/>
  <c r="U32" i="18" s="1"/>
  <c r="O19" i="29"/>
  <c r="Q19" i="29" s="1"/>
  <c r="U18" i="29" s="1"/>
  <c r="V18" i="29" s="1"/>
  <c r="O15" i="12"/>
  <c r="Q15" i="12" s="1"/>
  <c r="U14" i="12" s="1"/>
  <c r="W14" i="12" s="1"/>
  <c r="O33" i="14"/>
  <c r="Q33" i="14" s="1"/>
  <c r="U32" i="14" s="1"/>
  <c r="O31" i="28"/>
  <c r="Q31" i="28" s="1"/>
  <c r="U30" i="28" s="1"/>
  <c r="W24" i="4"/>
  <c r="V24" i="4"/>
  <c r="U26" i="9"/>
  <c r="W26" i="9" s="1"/>
  <c r="O31" i="9"/>
  <c r="Q31" i="9" s="1"/>
  <c r="U30" i="9" s="1"/>
  <c r="W30" i="9" s="1"/>
  <c r="O31" i="29"/>
  <c r="Q31" i="29" s="1"/>
  <c r="U30" i="29" s="1"/>
  <c r="O31" i="31"/>
  <c r="Q31" i="31" s="1"/>
  <c r="U30" i="31" s="1"/>
  <c r="W30" i="31" s="1"/>
  <c r="O17" i="31"/>
  <c r="Q17" i="31" s="1"/>
  <c r="U16" i="31" s="1"/>
  <c r="W16" i="31" s="1"/>
  <c r="O17" i="25"/>
  <c r="Q17" i="25" s="1"/>
  <c r="U16" i="25" s="1"/>
  <c r="O31" i="19"/>
  <c r="Q31" i="19" s="1"/>
  <c r="U30" i="19" s="1"/>
  <c r="O19" i="28"/>
  <c r="Q19" i="28" s="1"/>
  <c r="U18" i="28" s="1"/>
  <c r="O27" i="8"/>
  <c r="Q27" i="8" s="1"/>
  <c r="U26" i="8" s="1"/>
  <c r="W26" i="8" s="1"/>
  <c r="O27" i="22"/>
  <c r="Q27" i="22" s="1"/>
  <c r="U26" i="22" s="1"/>
  <c r="O27" i="28"/>
  <c r="Q27" i="28" s="1"/>
  <c r="U26" i="28" s="1"/>
  <c r="W26" i="28" s="1"/>
  <c r="O17" i="5"/>
  <c r="Q17" i="5" s="1"/>
  <c r="U16" i="5" s="1"/>
  <c r="O27" i="5"/>
  <c r="Q27" i="5" s="1"/>
  <c r="U26" i="5" s="1"/>
  <c r="W26" i="5" s="1"/>
  <c r="O17" i="8"/>
  <c r="Q17" i="8" s="1"/>
  <c r="U16" i="8" s="1"/>
  <c r="V16" i="8" s="1"/>
  <c r="O17" i="22"/>
  <c r="Q17" i="22" s="1"/>
  <c r="U16" i="22" s="1"/>
  <c r="W16" i="22" s="1"/>
  <c r="O17" i="28"/>
  <c r="Q17" i="28" s="1"/>
  <c r="U16" i="28" s="1"/>
  <c r="O19" i="3"/>
  <c r="Q19" i="3" s="1"/>
  <c r="U18" i="3" s="1"/>
  <c r="W18" i="3" s="1"/>
  <c r="O15" i="5"/>
  <c r="Q15" i="5" s="1"/>
  <c r="U14" i="5" s="1"/>
  <c r="W14" i="5" s="1"/>
  <c r="O25" i="5"/>
  <c r="Q25" i="5" s="1"/>
  <c r="U24" i="5" s="1"/>
  <c r="W24" i="5" s="1"/>
  <c r="O15" i="8"/>
  <c r="Q15" i="8" s="1"/>
  <c r="U14" i="8" s="1"/>
  <c r="V14" i="8" s="1"/>
  <c r="O21" i="18"/>
  <c r="Q21" i="18" s="1"/>
  <c r="U20" i="18" s="1"/>
  <c r="O15" i="22"/>
  <c r="Q15" i="22" s="1"/>
  <c r="U14" i="22" s="1"/>
  <c r="O31" i="25"/>
  <c r="Q31" i="25" s="1"/>
  <c r="U30" i="25" s="1"/>
  <c r="W30" i="25" s="1"/>
  <c r="O15" i="28"/>
  <c r="Q15" i="28" s="1"/>
  <c r="U14" i="28" s="1"/>
  <c r="V14" i="28" s="1"/>
  <c r="O19" i="5"/>
  <c r="Q19" i="5" s="1"/>
  <c r="U18" i="5" s="1"/>
  <c r="V18" i="5" s="1"/>
  <c r="O29" i="5"/>
  <c r="Q29" i="5" s="1"/>
  <c r="U28" i="5" s="1"/>
  <c r="W28" i="5" s="1"/>
  <c r="U22" i="5"/>
  <c r="V22" i="5" s="1"/>
  <c r="O33" i="11"/>
  <c r="Q33" i="11" s="1"/>
  <c r="U32" i="11" s="1"/>
  <c r="W32" i="11" s="1"/>
  <c r="O33" i="25"/>
  <c r="Q33" i="25" s="1"/>
  <c r="U32" i="25" s="1"/>
  <c r="V32" i="25" s="1"/>
  <c r="O21" i="9"/>
  <c r="Q21" i="9" s="1"/>
  <c r="U20" i="9" s="1"/>
  <c r="V20" i="9" s="1"/>
  <c r="O21" i="25"/>
  <c r="Q21" i="25" s="1"/>
  <c r="U20" i="25" s="1"/>
  <c r="W20" i="25" s="1"/>
  <c r="O27" i="27"/>
  <c r="Q27" i="27" s="1"/>
  <c r="U26" i="27" s="1"/>
  <c r="O21" i="31"/>
  <c r="Q21" i="31" s="1"/>
  <c r="U20" i="31" s="1"/>
  <c r="W20" i="31" s="1"/>
  <c r="E41" i="4"/>
  <c r="O19" i="8"/>
  <c r="Q19" i="8" s="1"/>
  <c r="U18" i="8" s="1"/>
  <c r="O19" i="22"/>
  <c r="Q19" i="22" s="1"/>
  <c r="U18" i="22" s="1"/>
  <c r="O33" i="31"/>
  <c r="Q33" i="31" s="1"/>
  <c r="U32" i="31" s="1"/>
  <c r="V32" i="31" s="1"/>
  <c r="O13" i="5"/>
  <c r="Q13" i="5" s="1"/>
  <c r="U12" i="5" s="1"/>
  <c r="V12" i="5" s="1"/>
  <c r="O21" i="11"/>
  <c r="Q21" i="11" s="1"/>
  <c r="U20" i="11" s="1"/>
  <c r="V20" i="11" s="1"/>
  <c r="O19" i="12"/>
  <c r="Q19" i="12" s="1"/>
  <c r="U18" i="12" s="1"/>
  <c r="O19" i="14"/>
  <c r="Q19" i="14" s="1"/>
  <c r="U18" i="14" s="1"/>
  <c r="O29" i="14"/>
  <c r="Q29" i="14" s="1"/>
  <c r="U28" i="14" s="1"/>
  <c r="W28" i="14" s="1"/>
  <c r="O19" i="18"/>
  <c r="Q19" i="18" s="1"/>
  <c r="U18" i="18" s="1"/>
  <c r="W18" i="18" s="1"/>
  <c r="O33" i="22"/>
  <c r="Q33" i="22" s="1"/>
  <c r="U32" i="22" s="1"/>
  <c r="W32" i="22" s="1"/>
  <c r="O29" i="25"/>
  <c r="Q29" i="25" s="1"/>
  <c r="U28" i="25" s="1"/>
  <c r="V28" i="25" s="1"/>
  <c r="O25" i="23"/>
  <c r="Q25" i="23" s="1"/>
  <c r="U24" i="23" s="1"/>
  <c r="W24" i="23" s="1"/>
  <c r="O21" i="23"/>
  <c r="Q21" i="23" s="1"/>
  <c r="U20" i="23" s="1"/>
  <c r="V20" i="23" s="1"/>
  <c r="O15" i="23"/>
  <c r="Q15" i="23" s="1"/>
  <c r="U14" i="23" s="1"/>
  <c r="O19" i="23"/>
  <c r="Q19" i="23" s="1"/>
  <c r="U18" i="23" s="1"/>
  <c r="O33" i="23"/>
  <c r="Q33" i="23" s="1"/>
  <c r="U32" i="23" s="1"/>
  <c r="W32" i="23" s="1"/>
  <c r="O29" i="23"/>
  <c r="Q29" i="23" s="1"/>
  <c r="U28" i="23" s="1"/>
  <c r="W28" i="23" s="1"/>
  <c r="O27" i="23"/>
  <c r="Q27" i="23" s="1"/>
  <c r="U26" i="23" s="1"/>
  <c r="O17" i="23"/>
  <c r="Q17" i="23" s="1"/>
  <c r="U16" i="23" s="1"/>
  <c r="W16" i="23" s="1"/>
  <c r="W32" i="4"/>
  <c r="V32" i="4"/>
  <c r="O31" i="23"/>
  <c r="Q31" i="23" s="1"/>
  <c r="U30" i="23" s="1"/>
  <c r="V30" i="23" s="1"/>
  <c r="O25" i="15"/>
  <c r="Q25" i="15" s="1"/>
  <c r="U24" i="15" s="1"/>
  <c r="V24" i="15" s="1"/>
  <c r="O33" i="15"/>
  <c r="Q33" i="15" s="1"/>
  <c r="U32" i="15" s="1"/>
  <c r="W32" i="15" s="1"/>
  <c r="O17" i="15"/>
  <c r="Q17" i="15" s="1"/>
  <c r="U16" i="15" s="1"/>
  <c r="W16" i="15" s="1"/>
  <c r="O15" i="15"/>
  <c r="Q15" i="15" s="1"/>
  <c r="U14" i="15" s="1"/>
  <c r="V14" i="15" s="1"/>
  <c r="O27" i="15"/>
  <c r="Q27" i="15" s="1"/>
  <c r="U26" i="15" s="1"/>
  <c r="O19" i="15"/>
  <c r="Q19" i="15" s="1"/>
  <c r="U18" i="15" s="1"/>
  <c r="O29" i="15"/>
  <c r="Q29" i="15" s="1"/>
  <c r="U28" i="15" s="1"/>
  <c r="W28" i="15" s="1"/>
  <c r="O25" i="19"/>
  <c r="Q25" i="19" s="1"/>
  <c r="U24" i="19" s="1"/>
  <c r="V24" i="19" s="1"/>
  <c r="O21" i="19"/>
  <c r="Q21" i="19" s="1"/>
  <c r="U20" i="19" s="1"/>
  <c r="W20" i="19" s="1"/>
  <c r="O15" i="19"/>
  <c r="Q15" i="19" s="1"/>
  <c r="U14" i="19" s="1"/>
  <c r="V14" i="19" s="1"/>
  <c r="O33" i="19"/>
  <c r="Q33" i="19" s="1"/>
  <c r="U32" i="19" s="1"/>
  <c r="W32" i="19" s="1"/>
  <c r="O29" i="19"/>
  <c r="Q29" i="19" s="1"/>
  <c r="U28" i="19" s="1"/>
  <c r="W28" i="19" s="1"/>
  <c r="O27" i="19"/>
  <c r="Q27" i="19" s="1"/>
  <c r="U26" i="19" s="1"/>
  <c r="O17" i="19"/>
  <c r="Q17" i="19" s="1"/>
  <c r="U16" i="19" s="1"/>
  <c r="W16" i="19" s="1"/>
  <c r="O27" i="21"/>
  <c r="Q27" i="21" s="1"/>
  <c r="U26" i="21" s="1"/>
  <c r="V26" i="21" s="1"/>
  <c r="O23" i="21"/>
  <c r="Q23" i="21" s="1"/>
  <c r="U22" i="21" s="1"/>
  <c r="O29" i="21"/>
  <c r="Q29" i="21" s="1"/>
  <c r="U28" i="21" s="1"/>
  <c r="O11" i="21"/>
  <c r="Q11" i="21" s="1"/>
  <c r="U10" i="21" s="1"/>
  <c r="O13" i="21"/>
  <c r="Q13" i="21" s="1"/>
  <c r="U12" i="21" s="1"/>
  <c r="O31" i="21"/>
  <c r="Q31" i="21" s="1"/>
  <c r="U30" i="21" s="1"/>
  <c r="W30" i="21" s="1"/>
  <c r="O15" i="21"/>
  <c r="Q15" i="21" s="1"/>
  <c r="U14" i="21" s="1"/>
  <c r="O17" i="21"/>
  <c r="Q17" i="21" s="1"/>
  <c r="U16" i="21" s="1"/>
  <c r="O33" i="21"/>
  <c r="Q33" i="21" s="1"/>
  <c r="U32" i="21" s="1"/>
  <c r="W32" i="21" s="1"/>
  <c r="O19" i="21"/>
  <c r="Q19" i="21" s="1"/>
  <c r="U18" i="21" s="1"/>
  <c r="V18" i="21" s="1"/>
  <c r="O21" i="21"/>
  <c r="Q21" i="21" s="1"/>
  <c r="U20" i="21" s="1"/>
  <c r="W20" i="21" s="1"/>
  <c r="W18" i="4"/>
  <c r="V18" i="4"/>
  <c r="O19" i="9"/>
  <c r="Q19" i="9" s="1"/>
  <c r="U18" i="9" s="1"/>
  <c r="W18" i="9" s="1"/>
  <c r="O29" i="9"/>
  <c r="Q29" i="9" s="1"/>
  <c r="U28" i="9" s="1"/>
  <c r="O31" i="10"/>
  <c r="Q31" i="10" s="1"/>
  <c r="U30" i="10" s="1"/>
  <c r="W30" i="10" s="1"/>
  <c r="O17" i="20"/>
  <c r="Q17" i="20" s="1"/>
  <c r="U16" i="20" s="1"/>
  <c r="O11" i="26"/>
  <c r="Q11" i="26" s="1"/>
  <c r="U10" i="26" s="1"/>
  <c r="O29" i="26"/>
  <c r="Q29" i="26" s="1"/>
  <c r="U28" i="26" s="1"/>
  <c r="V28" i="26" s="1"/>
  <c r="O21" i="29"/>
  <c r="Q21" i="29" s="1"/>
  <c r="U20" i="29" s="1"/>
  <c r="V20" i="29" s="1"/>
  <c r="O33" i="29"/>
  <c r="Q33" i="29" s="1"/>
  <c r="U32" i="29" s="1"/>
  <c r="W32" i="29" s="1"/>
  <c r="U30" i="24"/>
  <c r="V30" i="24" s="1"/>
  <c r="W20" i="4"/>
  <c r="O31" i="11"/>
  <c r="Q31" i="11" s="1"/>
  <c r="U30" i="11" s="1"/>
  <c r="O33" i="16"/>
  <c r="Q33" i="16" s="1"/>
  <c r="U32" i="16" s="1"/>
  <c r="V32" i="16" s="1"/>
  <c r="O19" i="6"/>
  <c r="Q19" i="6" s="1"/>
  <c r="U18" i="6" s="1"/>
  <c r="V18" i="6" s="1"/>
  <c r="O13" i="7"/>
  <c r="Q13" i="7" s="1"/>
  <c r="U12" i="7" s="1"/>
  <c r="O13" i="8"/>
  <c r="Q13" i="8" s="1"/>
  <c r="U12" i="8" s="1"/>
  <c r="O25" i="8"/>
  <c r="Q25" i="8" s="1"/>
  <c r="U24" i="8" s="1"/>
  <c r="O17" i="10"/>
  <c r="Q17" i="10" s="1"/>
  <c r="U16" i="10" s="1"/>
  <c r="O19" i="11"/>
  <c r="Q19" i="11" s="1"/>
  <c r="U18" i="11" s="1"/>
  <c r="W18" i="11" s="1"/>
  <c r="O21" i="12"/>
  <c r="Q21" i="12" s="1"/>
  <c r="U20" i="12" s="1"/>
  <c r="W20" i="12" s="1"/>
  <c r="O19" i="16"/>
  <c r="Q19" i="16" s="1"/>
  <c r="U18" i="16" s="1"/>
  <c r="U24" i="21"/>
  <c r="V24" i="21" s="1"/>
  <c r="O17" i="24"/>
  <c r="Q17" i="24" s="1"/>
  <c r="U16" i="24" s="1"/>
  <c r="O29" i="24"/>
  <c r="Q29" i="24" s="1"/>
  <c r="U28" i="24" s="1"/>
  <c r="O19" i="25"/>
  <c r="Q19" i="25" s="1"/>
  <c r="U18" i="25" s="1"/>
  <c r="O23" i="26"/>
  <c r="Q23" i="26" s="1"/>
  <c r="U22" i="26" s="1"/>
  <c r="O21" i="27"/>
  <c r="Q21" i="27" s="1"/>
  <c r="U20" i="27" s="1"/>
  <c r="W20" i="27" s="1"/>
  <c r="O13" i="28"/>
  <c r="Q13" i="28" s="1"/>
  <c r="U12" i="28" s="1"/>
  <c r="V12" i="28" s="1"/>
  <c r="O25" i="28"/>
  <c r="Q25" i="28" s="1"/>
  <c r="U24" i="28" s="1"/>
  <c r="O29" i="10"/>
  <c r="Q29" i="10" s="1"/>
  <c r="U28" i="10" s="1"/>
  <c r="V28" i="10" s="1"/>
  <c r="O25" i="26"/>
  <c r="Q25" i="26" s="1"/>
  <c r="U24" i="26" s="1"/>
  <c r="U32" i="26"/>
  <c r="V32" i="26" s="1"/>
  <c r="O31" i="6"/>
  <c r="Q31" i="6" s="1"/>
  <c r="U30" i="6" s="1"/>
  <c r="O33" i="7"/>
  <c r="Q33" i="7" s="1"/>
  <c r="U32" i="7" s="1"/>
  <c r="W32" i="7" s="1"/>
  <c r="U22" i="10"/>
  <c r="W22" i="10" s="1"/>
  <c r="O27" i="10"/>
  <c r="Q27" i="10" s="1"/>
  <c r="U26" i="10" s="1"/>
  <c r="V26" i="10" s="1"/>
  <c r="O29" i="11"/>
  <c r="Q29" i="11" s="1"/>
  <c r="U28" i="11" s="1"/>
  <c r="W28" i="11" s="1"/>
  <c r="O31" i="12"/>
  <c r="Q31" i="12" s="1"/>
  <c r="U30" i="12" s="1"/>
  <c r="O31" i="16"/>
  <c r="Q31" i="16" s="1"/>
  <c r="U30" i="16" s="1"/>
  <c r="O33" i="27"/>
  <c r="Q33" i="27" s="1"/>
  <c r="U32" i="27" s="1"/>
  <c r="W32" i="27" s="1"/>
  <c r="O17" i="29"/>
  <c r="Q17" i="29" s="1"/>
  <c r="U16" i="29" s="1"/>
  <c r="W16" i="29" s="1"/>
  <c r="O29" i="29"/>
  <c r="Q29" i="29" s="1"/>
  <c r="U28" i="29" s="1"/>
  <c r="W28" i="29" s="1"/>
  <c r="O17" i="6"/>
  <c r="Q17" i="6" s="1"/>
  <c r="U16" i="6" s="1"/>
  <c r="O27" i="11"/>
  <c r="Q27" i="11" s="1"/>
  <c r="U26" i="11" s="1"/>
  <c r="O33" i="20"/>
  <c r="Q33" i="20" s="1"/>
  <c r="U32" i="20" s="1"/>
  <c r="W32" i="20" s="1"/>
  <c r="O15" i="24"/>
  <c r="Q15" i="24" s="1"/>
  <c r="U14" i="24" s="1"/>
  <c r="O21" i="26"/>
  <c r="Q21" i="26" s="1"/>
  <c r="U20" i="26" s="1"/>
  <c r="V20" i="26" s="1"/>
  <c r="O19" i="27"/>
  <c r="Q19" i="27" s="1"/>
  <c r="U18" i="27" s="1"/>
  <c r="O15" i="29"/>
  <c r="Q15" i="29" s="1"/>
  <c r="U14" i="29" s="1"/>
  <c r="V14" i="29" s="1"/>
  <c r="O27" i="29"/>
  <c r="Q27" i="29" s="1"/>
  <c r="U26" i="29" s="1"/>
  <c r="W26" i="29" s="1"/>
  <c r="U22" i="6"/>
  <c r="V22" i="6" s="1"/>
  <c r="O31" i="3"/>
  <c r="Q31" i="3" s="1"/>
  <c r="U30" i="3" s="1"/>
  <c r="O15" i="6"/>
  <c r="Q15" i="6" s="1"/>
  <c r="U14" i="6" s="1"/>
  <c r="O29" i="6"/>
  <c r="Q29" i="6" s="1"/>
  <c r="U28" i="6" s="1"/>
  <c r="O21" i="7"/>
  <c r="Q21" i="7" s="1"/>
  <c r="U20" i="7" s="1"/>
  <c r="V20" i="7" s="1"/>
  <c r="O31" i="7"/>
  <c r="Q31" i="7" s="1"/>
  <c r="U30" i="7" s="1"/>
  <c r="O25" i="10"/>
  <c r="Q25" i="10" s="1"/>
  <c r="U24" i="10" s="1"/>
  <c r="W24" i="10" s="1"/>
  <c r="O15" i="11"/>
  <c r="Q15" i="11" s="1"/>
  <c r="U14" i="11" s="1"/>
  <c r="O29" i="12"/>
  <c r="Q29" i="12" s="1"/>
  <c r="U28" i="12" s="1"/>
  <c r="V28" i="12" s="1"/>
  <c r="O21" i="14"/>
  <c r="Q21" i="14" s="1"/>
  <c r="U20" i="14" s="1"/>
  <c r="O15" i="16"/>
  <c r="Q15" i="16" s="1"/>
  <c r="U14" i="16" s="1"/>
  <c r="U22" i="16"/>
  <c r="V22" i="16" s="1"/>
  <c r="O29" i="16"/>
  <c r="Q29" i="16" s="1"/>
  <c r="U28" i="16" s="1"/>
  <c r="O31" i="18"/>
  <c r="Q31" i="18" s="1"/>
  <c r="U30" i="18" s="1"/>
  <c r="O21" i="22"/>
  <c r="Q21" i="22" s="1"/>
  <c r="U20" i="22" s="1"/>
  <c r="V20" i="22" s="1"/>
  <c r="O31" i="27"/>
  <c r="Q31" i="27" s="1"/>
  <c r="U30" i="27" s="1"/>
  <c r="O29" i="31"/>
  <c r="Q29" i="31" s="1"/>
  <c r="U28" i="31" s="1"/>
  <c r="W28" i="31" s="1"/>
  <c r="V30" i="4"/>
  <c r="O17" i="9"/>
  <c r="Q17" i="9" s="1"/>
  <c r="U16" i="9" s="1"/>
  <c r="O25" i="9"/>
  <c r="Q25" i="9" s="1"/>
  <c r="U24" i="9" s="1"/>
  <c r="O17" i="16"/>
  <c r="Q17" i="16" s="1"/>
  <c r="U16" i="16" s="1"/>
  <c r="O27" i="24"/>
  <c r="Q27" i="24" s="1"/>
  <c r="U26" i="24" s="1"/>
  <c r="O21" i="5"/>
  <c r="Q21" i="5" s="1"/>
  <c r="U20" i="5" s="1"/>
  <c r="O33" i="5"/>
  <c r="Q33" i="5" s="1"/>
  <c r="U32" i="5" s="1"/>
  <c r="O13" i="6"/>
  <c r="Q13" i="6" s="1"/>
  <c r="U12" i="6" s="1"/>
  <c r="V12" i="6" s="1"/>
  <c r="O27" i="6"/>
  <c r="Q27" i="6" s="1"/>
  <c r="U26" i="6" s="1"/>
  <c r="O13" i="9"/>
  <c r="Q13" i="9" s="1"/>
  <c r="U12" i="9" s="1"/>
  <c r="O13" i="10"/>
  <c r="Q13" i="10" s="1"/>
  <c r="U12" i="10" s="1"/>
  <c r="O31" i="14"/>
  <c r="Q31" i="14" s="1"/>
  <c r="U30" i="14" s="1"/>
  <c r="O13" i="16"/>
  <c r="Q13" i="16" s="1"/>
  <c r="U12" i="16" s="1"/>
  <c r="W12" i="16" s="1"/>
  <c r="O27" i="16"/>
  <c r="Q27" i="16" s="1"/>
  <c r="U26" i="16" s="1"/>
  <c r="O31" i="20"/>
  <c r="Q31" i="20" s="1"/>
  <c r="U30" i="20" s="1"/>
  <c r="O31" i="22"/>
  <c r="Q31" i="22" s="1"/>
  <c r="U30" i="22" s="1"/>
  <c r="W30" i="22" s="1"/>
  <c r="O13" i="24"/>
  <c r="Q13" i="24" s="1"/>
  <c r="U12" i="24" s="1"/>
  <c r="W12" i="24" s="1"/>
  <c r="O25" i="24"/>
  <c r="Q25" i="24" s="1"/>
  <c r="U24" i="24" s="1"/>
  <c r="O19" i="26"/>
  <c r="Q19" i="26" s="1"/>
  <c r="U18" i="26" s="1"/>
  <c r="O17" i="27"/>
  <c r="Q17" i="27" s="1"/>
  <c r="U16" i="27" s="1"/>
  <c r="U22" i="27"/>
  <c r="V22" i="27" s="1"/>
  <c r="O13" i="29"/>
  <c r="Q13" i="29" s="1"/>
  <c r="U12" i="29" s="1"/>
  <c r="O25" i="29"/>
  <c r="Q25" i="29" s="1"/>
  <c r="U24" i="29" s="1"/>
  <c r="V24" i="29" s="1"/>
  <c r="O21" i="24"/>
  <c r="Q21" i="24" s="1"/>
  <c r="U20" i="24" s="1"/>
  <c r="O33" i="24"/>
  <c r="Q33" i="24" s="1"/>
  <c r="U32" i="24" s="1"/>
  <c r="V32" i="24" s="1"/>
  <c r="O17" i="3"/>
  <c r="Q17" i="3" s="1"/>
  <c r="U16" i="3" s="1"/>
  <c r="O21" i="6"/>
  <c r="Q21" i="6" s="1"/>
  <c r="U20" i="6" s="1"/>
  <c r="W20" i="6" s="1"/>
  <c r="O19" i="24"/>
  <c r="Q19" i="24" s="1"/>
  <c r="U18" i="24" s="1"/>
  <c r="O33" i="6"/>
  <c r="Q33" i="6" s="1"/>
  <c r="U32" i="6" s="1"/>
  <c r="W32" i="6" s="1"/>
  <c r="O15" i="10"/>
  <c r="Q15" i="10" s="1"/>
  <c r="U14" i="10" s="1"/>
  <c r="O17" i="11"/>
  <c r="Q17" i="11" s="1"/>
  <c r="U16" i="11" s="1"/>
  <c r="V16" i="11" s="1"/>
  <c r="O29" i="3"/>
  <c r="Q29" i="3" s="1"/>
  <c r="U28" i="3" s="1"/>
  <c r="O25" i="6"/>
  <c r="Q25" i="6" s="1"/>
  <c r="U24" i="6" s="1"/>
  <c r="V24" i="6" s="1"/>
  <c r="O19" i="7"/>
  <c r="Q19" i="7" s="1"/>
  <c r="U18" i="7" s="1"/>
  <c r="O29" i="7"/>
  <c r="Q29" i="7" s="1"/>
  <c r="U28" i="7" s="1"/>
  <c r="O21" i="8"/>
  <c r="Q21" i="8" s="1"/>
  <c r="U20" i="8" s="1"/>
  <c r="W20" i="8" s="1"/>
  <c r="O33" i="8"/>
  <c r="Q33" i="8" s="1"/>
  <c r="U32" i="8" s="1"/>
  <c r="W32" i="8" s="1"/>
  <c r="O33" i="9"/>
  <c r="Q33" i="9" s="1"/>
  <c r="U32" i="9" s="1"/>
  <c r="W32" i="9" s="1"/>
  <c r="O25" i="16"/>
  <c r="Q25" i="16" s="1"/>
  <c r="U24" i="16" s="1"/>
  <c r="O21" i="20"/>
  <c r="Q21" i="20" s="1"/>
  <c r="U20" i="20" s="1"/>
  <c r="W20" i="20" s="1"/>
  <c r="O15" i="27"/>
  <c r="Q15" i="27" s="1"/>
  <c r="U14" i="27" s="1"/>
  <c r="O29" i="27"/>
  <c r="Q29" i="27" s="1"/>
  <c r="U28" i="27" s="1"/>
  <c r="W28" i="27" s="1"/>
  <c r="O21" i="28"/>
  <c r="Q21" i="28" s="1"/>
  <c r="U20" i="28" s="1"/>
  <c r="V20" i="28" s="1"/>
  <c r="O33" i="28"/>
  <c r="Q33" i="28" s="1"/>
  <c r="U32" i="28" s="1"/>
  <c r="W32" i="28" s="1"/>
  <c r="W14" i="4"/>
  <c r="V14" i="4"/>
  <c r="V12" i="4"/>
  <c r="W26" i="4"/>
  <c r="V26" i="4"/>
  <c r="W12" i="4"/>
  <c r="U34" i="4"/>
  <c r="E38" i="4"/>
  <c r="U26" i="31"/>
  <c r="W26" i="31" s="1"/>
  <c r="C38" i="31"/>
  <c r="D38" i="31"/>
  <c r="O11" i="31"/>
  <c r="Q11" i="31" s="1"/>
  <c r="U10" i="31" s="1"/>
  <c r="O23" i="31"/>
  <c r="Q23" i="31" s="1"/>
  <c r="U22" i="31" s="1"/>
  <c r="C41" i="31"/>
  <c r="D41" i="31"/>
  <c r="O13" i="31"/>
  <c r="Q13" i="31" s="1"/>
  <c r="U12" i="31" s="1"/>
  <c r="O25" i="31"/>
  <c r="Q25" i="31" s="1"/>
  <c r="U24" i="31" s="1"/>
  <c r="O15" i="31"/>
  <c r="Q15" i="31" s="1"/>
  <c r="U14" i="31" s="1"/>
  <c r="U26" i="30"/>
  <c r="W26" i="30" s="1"/>
  <c r="O17" i="30"/>
  <c r="Q17" i="30" s="1"/>
  <c r="U16" i="30" s="1"/>
  <c r="V16" i="30" s="1"/>
  <c r="O29" i="30"/>
  <c r="Q29" i="30" s="1"/>
  <c r="U28" i="30" s="1"/>
  <c r="W28" i="30" s="1"/>
  <c r="C38" i="30"/>
  <c r="O19" i="30"/>
  <c r="Q19" i="30" s="1"/>
  <c r="U18" i="30" s="1"/>
  <c r="O31" i="30"/>
  <c r="Q31" i="30" s="1"/>
  <c r="U30" i="30" s="1"/>
  <c r="D38" i="30"/>
  <c r="O21" i="30"/>
  <c r="Q21" i="30" s="1"/>
  <c r="U20" i="30" s="1"/>
  <c r="O33" i="30"/>
  <c r="Q33" i="30" s="1"/>
  <c r="U32" i="30" s="1"/>
  <c r="W32" i="30" s="1"/>
  <c r="O11" i="30"/>
  <c r="Q11" i="30" s="1"/>
  <c r="U10" i="30" s="1"/>
  <c r="O23" i="30"/>
  <c r="Q23" i="30" s="1"/>
  <c r="U22" i="30" s="1"/>
  <c r="V22" i="30" s="1"/>
  <c r="C41" i="30"/>
  <c r="D41" i="30"/>
  <c r="O13" i="30"/>
  <c r="Q13" i="30" s="1"/>
  <c r="U12" i="30" s="1"/>
  <c r="W12" i="30" s="1"/>
  <c r="O25" i="30"/>
  <c r="Q25" i="30" s="1"/>
  <c r="U24" i="30" s="1"/>
  <c r="W24" i="30" s="1"/>
  <c r="O15" i="30"/>
  <c r="Q15" i="30" s="1"/>
  <c r="U14" i="30" s="1"/>
  <c r="U22" i="29"/>
  <c r="C38" i="29"/>
  <c r="D38" i="29"/>
  <c r="O11" i="29"/>
  <c r="Q11" i="29" s="1"/>
  <c r="U10" i="29" s="1"/>
  <c r="D41" i="29"/>
  <c r="U22" i="28"/>
  <c r="V22" i="28" s="1"/>
  <c r="C38" i="28"/>
  <c r="D38" i="28"/>
  <c r="O11" i="28"/>
  <c r="Q11" i="28" s="1"/>
  <c r="U10" i="28" s="1"/>
  <c r="C41" i="28"/>
  <c r="D41" i="28"/>
  <c r="C38" i="27"/>
  <c r="D38" i="27"/>
  <c r="O11" i="27"/>
  <c r="Q11" i="27" s="1"/>
  <c r="U10" i="27" s="1"/>
  <c r="C41" i="27"/>
  <c r="D41" i="27"/>
  <c r="C38" i="26"/>
  <c r="C41" i="26"/>
  <c r="U26" i="25"/>
  <c r="W26" i="25" s="1"/>
  <c r="C38" i="25"/>
  <c r="D38" i="25"/>
  <c r="O11" i="25"/>
  <c r="Q11" i="25" s="1"/>
  <c r="U10" i="25" s="1"/>
  <c r="O23" i="25"/>
  <c r="Q23" i="25" s="1"/>
  <c r="U22" i="25" s="1"/>
  <c r="C41" i="25"/>
  <c r="D41" i="25"/>
  <c r="O13" i="25"/>
  <c r="Q13" i="25" s="1"/>
  <c r="U12" i="25" s="1"/>
  <c r="O25" i="25"/>
  <c r="Q25" i="25" s="1"/>
  <c r="U24" i="25" s="1"/>
  <c r="O15" i="25"/>
  <c r="Q15" i="25" s="1"/>
  <c r="U14" i="25" s="1"/>
  <c r="V14" i="25" s="1"/>
  <c r="C38" i="24"/>
  <c r="D38" i="24"/>
  <c r="C41" i="24"/>
  <c r="D41" i="24"/>
  <c r="C38" i="23"/>
  <c r="O11" i="23"/>
  <c r="Q11" i="23" s="1"/>
  <c r="U10" i="23" s="1"/>
  <c r="O23" i="23"/>
  <c r="Q23" i="23" s="1"/>
  <c r="U22" i="23" s="1"/>
  <c r="C41" i="23"/>
  <c r="D41" i="23"/>
  <c r="O13" i="23"/>
  <c r="Q13" i="23" s="1"/>
  <c r="U12" i="23" s="1"/>
  <c r="U24" i="22"/>
  <c r="W24" i="22" s="1"/>
  <c r="C38" i="22"/>
  <c r="D38" i="22"/>
  <c r="O11" i="22"/>
  <c r="Q11" i="22" s="1"/>
  <c r="U10" i="22" s="1"/>
  <c r="O23" i="22"/>
  <c r="Q23" i="22" s="1"/>
  <c r="U22" i="22" s="1"/>
  <c r="O13" i="22"/>
  <c r="Q13" i="22" s="1"/>
  <c r="U12" i="22" s="1"/>
  <c r="C38" i="21"/>
  <c r="C41" i="21"/>
  <c r="D41" i="21"/>
  <c r="U26" i="20"/>
  <c r="V26" i="20" s="1"/>
  <c r="O11" i="20"/>
  <c r="Q11" i="20" s="1"/>
  <c r="U10" i="20" s="1"/>
  <c r="O23" i="20"/>
  <c r="Q23" i="20" s="1"/>
  <c r="U22" i="20" s="1"/>
  <c r="O13" i="20"/>
  <c r="Q13" i="20" s="1"/>
  <c r="U12" i="20" s="1"/>
  <c r="O25" i="20"/>
  <c r="Q25" i="20" s="1"/>
  <c r="U24" i="20" s="1"/>
  <c r="O15" i="20"/>
  <c r="Q15" i="20" s="1"/>
  <c r="U14" i="20" s="1"/>
  <c r="U18" i="19"/>
  <c r="W18" i="19" s="1"/>
  <c r="C38" i="19"/>
  <c r="D38" i="19"/>
  <c r="O11" i="19"/>
  <c r="Q11" i="19" s="1"/>
  <c r="U10" i="19" s="1"/>
  <c r="O23" i="19"/>
  <c r="Q23" i="19" s="1"/>
  <c r="U22" i="19" s="1"/>
  <c r="O13" i="19"/>
  <c r="Q13" i="19" s="1"/>
  <c r="U12" i="19" s="1"/>
  <c r="U26" i="18"/>
  <c r="W26" i="18" s="1"/>
  <c r="C38" i="18"/>
  <c r="D38" i="18"/>
  <c r="O11" i="18"/>
  <c r="Q11" i="18" s="1"/>
  <c r="U10" i="18" s="1"/>
  <c r="W10" i="18" s="1"/>
  <c r="C41" i="18"/>
  <c r="C38" i="16"/>
  <c r="D38" i="16"/>
  <c r="O11" i="16"/>
  <c r="Q11" i="16" s="1"/>
  <c r="U10" i="16" s="1"/>
  <c r="C41" i="16"/>
  <c r="D41" i="16"/>
  <c r="W20" i="15"/>
  <c r="V20" i="15"/>
  <c r="C38" i="15"/>
  <c r="D38" i="15"/>
  <c r="O11" i="15"/>
  <c r="Q11" i="15" s="1"/>
  <c r="U10" i="15" s="1"/>
  <c r="O23" i="15"/>
  <c r="Q23" i="15" s="1"/>
  <c r="U22" i="15" s="1"/>
  <c r="C41" i="15"/>
  <c r="D41" i="15"/>
  <c r="O13" i="15"/>
  <c r="Q13" i="15" s="1"/>
  <c r="U12" i="15" s="1"/>
  <c r="C38" i="14"/>
  <c r="D38" i="14"/>
  <c r="O11" i="14"/>
  <c r="Q11" i="14" s="1"/>
  <c r="U10" i="14" s="1"/>
  <c r="W10" i="14" s="1"/>
  <c r="C41" i="14"/>
  <c r="C38" i="12"/>
  <c r="D38" i="12"/>
  <c r="O11" i="12"/>
  <c r="Q11" i="12" s="1"/>
  <c r="U10" i="12" s="1"/>
  <c r="C41" i="12"/>
  <c r="U24" i="11"/>
  <c r="V24" i="11" s="1"/>
  <c r="C38" i="11"/>
  <c r="D38" i="11"/>
  <c r="O11" i="11"/>
  <c r="Q11" i="11" s="1"/>
  <c r="U10" i="11" s="1"/>
  <c r="O23" i="11"/>
  <c r="Q23" i="11" s="1"/>
  <c r="U22" i="11" s="1"/>
  <c r="C41" i="11"/>
  <c r="O13" i="11"/>
  <c r="Q13" i="11" s="1"/>
  <c r="U12" i="11" s="1"/>
  <c r="V20" i="10"/>
  <c r="C38" i="10"/>
  <c r="D38" i="10"/>
  <c r="O11" i="10"/>
  <c r="Q11" i="10" s="1"/>
  <c r="U10" i="10" s="1"/>
  <c r="D41" i="10"/>
  <c r="C38" i="9"/>
  <c r="D38" i="9"/>
  <c r="O11" i="9"/>
  <c r="Q11" i="9" s="1"/>
  <c r="U10" i="9" s="1"/>
  <c r="O23" i="9"/>
  <c r="Q23" i="9" s="1"/>
  <c r="U22" i="9" s="1"/>
  <c r="V22" i="9" s="1"/>
  <c r="C41" i="9"/>
  <c r="O15" i="9"/>
  <c r="Q15" i="9" s="1"/>
  <c r="U14" i="9" s="1"/>
  <c r="W14" i="9" s="1"/>
  <c r="U22" i="8"/>
  <c r="V22" i="8" s="1"/>
  <c r="C38" i="8"/>
  <c r="D38" i="8"/>
  <c r="O11" i="8"/>
  <c r="Q11" i="8" s="1"/>
  <c r="U10" i="8" s="1"/>
  <c r="C41" i="8"/>
  <c r="C38" i="7"/>
  <c r="D38" i="7"/>
  <c r="O11" i="7"/>
  <c r="Q11" i="7" s="1"/>
  <c r="U10" i="7" s="1"/>
  <c r="O23" i="7"/>
  <c r="Q23" i="7" s="1"/>
  <c r="U22" i="7" s="1"/>
  <c r="D41" i="7"/>
  <c r="O15" i="7"/>
  <c r="Q15" i="7" s="1"/>
  <c r="U14" i="7" s="1"/>
  <c r="C38" i="6"/>
  <c r="O11" i="6"/>
  <c r="Q11" i="6" s="1"/>
  <c r="U10" i="6" s="1"/>
  <c r="C41" i="6"/>
  <c r="C38" i="5"/>
  <c r="O11" i="5"/>
  <c r="Q11" i="5" s="1"/>
  <c r="U10" i="5" s="1"/>
  <c r="C41" i="5"/>
  <c r="U26" i="3"/>
  <c r="W26" i="3" s="1"/>
  <c r="C38" i="3"/>
  <c r="D38" i="3"/>
  <c r="O21" i="3"/>
  <c r="Q21" i="3" s="1"/>
  <c r="U20" i="3" s="1"/>
  <c r="O33" i="3"/>
  <c r="Q33" i="3" s="1"/>
  <c r="U32" i="3" s="1"/>
  <c r="O11" i="3"/>
  <c r="Q11" i="3" s="1"/>
  <c r="U10" i="3" s="1"/>
  <c r="W10" i="3" s="1"/>
  <c r="O23" i="3"/>
  <c r="Q23" i="3" s="1"/>
  <c r="U22" i="3" s="1"/>
  <c r="V22" i="3" s="1"/>
  <c r="C41" i="3"/>
  <c r="D41" i="3"/>
  <c r="O13" i="3"/>
  <c r="Q13" i="3" s="1"/>
  <c r="U12" i="3" s="1"/>
  <c r="O25" i="3"/>
  <c r="Q25" i="3" s="1"/>
  <c r="U24" i="3" s="1"/>
  <c r="O15" i="3"/>
  <c r="Q15" i="3" s="1"/>
  <c r="U14" i="3" s="1"/>
  <c r="W20" i="22" l="1"/>
  <c r="W20" i="29"/>
  <c r="W30" i="3"/>
  <c r="V30" i="3"/>
  <c r="W20" i="23"/>
  <c r="W28" i="28"/>
  <c r="V28" i="28"/>
  <c r="W24" i="21"/>
  <c r="V20" i="21"/>
  <c r="V22" i="18"/>
  <c r="V32" i="28"/>
  <c r="W20" i="28"/>
  <c r="W30" i="5"/>
  <c r="W12" i="12"/>
  <c r="W26" i="7"/>
  <c r="W18" i="21"/>
  <c r="W20" i="16"/>
  <c r="V32" i="8"/>
  <c r="V32" i="22"/>
  <c r="V20" i="25"/>
  <c r="V32" i="6"/>
  <c r="W12" i="27"/>
  <c r="V12" i="27"/>
  <c r="V28" i="8"/>
  <c r="W28" i="8"/>
  <c r="W16" i="8"/>
  <c r="W28" i="18"/>
  <c r="W20" i="11"/>
  <c r="W10" i="24"/>
  <c r="W32" i="10"/>
  <c r="V32" i="15"/>
  <c r="V32" i="27"/>
  <c r="W32" i="31"/>
  <c r="W22" i="5"/>
  <c r="V26" i="9"/>
  <c r="W18" i="5"/>
  <c r="W32" i="16"/>
  <c r="W30" i="24"/>
  <c r="V16" i="14"/>
  <c r="W32" i="24"/>
  <c r="V20" i="8"/>
  <c r="V22" i="14"/>
  <c r="V20" i="31"/>
  <c r="V30" i="21"/>
  <c r="V20" i="18"/>
  <c r="W20" i="18"/>
  <c r="G38" i="18" s="1"/>
  <c r="V30" i="28"/>
  <c r="W30" i="28"/>
  <c r="V26" i="27"/>
  <c r="W26" i="27"/>
  <c r="V16" i="21"/>
  <c r="W16" i="21"/>
  <c r="V24" i="24"/>
  <c r="W24" i="24"/>
  <c r="W32" i="18"/>
  <c r="V32" i="18"/>
  <c r="W14" i="21"/>
  <c r="V14" i="21"/>
  <c r="V28" i="9"/>
  <c r="W28" i="9"/>
  <c r="W10" i="26"/>
  <c r="V10" i="26"/>
  <c r="W16" i="7"/>
  <c r="V14" i="18"/>
  <c r="V28" i="14"/>
  <c r="V20" i="19"/>
  <c r="V26" i="26"/>
  <c r="V20" i="20"/>
  <c r="V32" i="19"/>
  <c r="W28" i="26"/>
  <c r="W22" i="12"/>
  <c r="W16" i="12"/>
  <c r="W30" i="23"/>
  <c r="V14" i="12"/>
  <c r="V16" i="18"/>
  <c r="V26" i="5"/>
  <c r="V24" i="27"/>
  <c r="W20" i="26"/>
  <c r="W14" i="26"/>
  <c r="V32" i="21"/>
  <c r="W14" i="29"/>
  <c r="W28" i="12"/>
  <c r="W12" i="5"/>
  <c r="V26" i="18"/>
  <c r="W16" i="26"/>
  <c r="W16" i="27"/>
  <c r="V16" i="27"/>
  <c r="V18" i="28"/>
  <c r="W18" i="28"/>
  <c r="V18" i="26"/>
  <c r="W18" i="26"/>
  <c r="V30" i="27"/>
  <c r="W30" i="27"/>
  <c r="W30" i="19"/>
  <c r="V30" i="19"/>
  <c r="W16" i="25"/>
  <c r="V16" i="25"/>
  <c r="V28" i="21"/>
  <c r="W28" i="21"/>
  <c r="V26" i="15"/>
  <c r="W26" i="15"/>
  <c r="V22" i="21"/>
  <c r="W22" i="21"/>
  <c r="V14" i="23"/>
  <c r="W14" i="23"/>
  <c r="V26" i="24"/>
  <c r="W26" i="24"/>
  <c r="V16" i="6"/>
  <c r="W16" i="6"/>
  <c r="W18" i="8"/>
  <c r="V18" i="8"/>
  <c r="W12" i="10"/>
  <c r="V12" i="10"/>
  <c r="V14" i="24"/>
  <c r="W14" i="24"/>
  <c r="V16" i="28"/>
  <c r="W16" i="28"/>
  <c r="W26" i="19"/>
  <c r="V26" i="19"/>
  <c r="W14" i="22"/>
  <c r="V14" i="22"/>
  <c r="V26" i="22"/>
  <c r="W26" i="22"/>
  <c r="V26" i="29"/>
  <c r="W28" i="25"/>
  <c r="W20" i="9"/>
  <c r="V18" i="31"/>
  <c r="E38" i="26"/>
  <c r="V32" i="12"/>
  <c r="V12" i="26"/>
  <c r="V24" i="5"/>
  <c r="W12" i="14"/>
  <c r="V32" i="23"/>
  <c r="V32" i="29"/>
  <c r="V14" i="14"/>
  <c r="V32" i="9"/>
  <c r="V22" i="10"/>
  <c r="V26" i="14"/>
  <c r="W32" i="25"/>
  <c r="W22" i="27"/>
  <c r="W24" i="7"/>
  <c r="W22" i="16"/>
  <c r="W22" i="8"/>
  <c r="V32" i="11"/>
  <c r="V22" i="24"/>
  <c r="V32" i="7"/>
  <c r="W12" i="26"/>
  <c r="W26" i="20"/>
  <c r="V20" i="6"/>
  <c r="W14" i="15"/>
  <c r="W14" i="28"/>
  <c r="W18" i="29"/>
  <c r="W28" i="16"/>
  <c r="V28" i="16"/>
  <c r="W14" i="6"/>
  <c r="V14" i="6"/>
  <c r="V16" i="20"/>
  <c r="W16" i="20"/>
  <c r="W20" i="24"/>
  <c r="V20" i="24"/>
  <c r="W18" i="25"/>
  <c r="V18" i="25"/>
  <c r="W12" i="21"/>
  <c r="V12" i="21"/>
  <c r="W10" i="10"/>
  <c r="V10" i="10"/>
  <c r="W14" i="27"/>
  <c r="V14" i="27"/>
  <c r="V14" i="16"/>
  <c r="W14" i="16"/>
  <c r="W30" i="20"/>
  <c r="V30" i="20"/>
  <c r="W26" i="6"/>
  <c r="V26" i="6"/>
  <c r="V24" i="26"/>
  <c r="W24" i="26"/>
  <c r="U34" i="21"/>
  <c r="E41" i="21"/>
  <c r="E38" i="21"/>
  <c r="V10" i="21"/>
  <c r="W10" i="21"/>
  <c r="W14" i="10"/>
  <c r="V14" i="10"/>
  <c r="W12" i="9"/>
  <c r="V12" i="9"/>
  <c r="W22" i="26"/>
  <c r="V22" i="26"/>
  <c r="E41" i="26"/>
  <c r="V14" i="20"/>
  <c r="W14" i="20"/>
  <c r="V16" i="10"/>
  <c r="W16" i="10"/>
  <c r="V26" i="23"/>
  <c r="W26" i="23"/>
  <c r="W30" i="11"/>
  <c r="V30" i="11"/>
  <c r="V18" i="24"/>
  <c r="W18" i="24"/>
  <c r="W18" i="7"/>
  <c r="V18" i="7"/>
  <c r="V16" i="3"/>
  <c r="W16" i="3"/>
  <c r="W26" i="16"/>
  <c r="V26" i="16"/>
  <c r="W32" i="5"/>
  <c r="V32" i="5"/>
  <c r="V24" i="8"/>
  <c r="W24" i="8"/>
  <c r="W26" i="11"/>
  <c r="V26" i="11"/>
  <c r="W20" i="5"/>
  <c r="V20" i="5"/>
  <c r="V24" i="28"/>
  <c r="W24" i="28"/>
  <c r="V12" i="8"/>
  <c r="W12" i="8"/>
  <c r="W12" i="23"/>
  <c r="V12" i="23"/>
  <c r="W16" i="9"/>
  <c r="V16" i="9"/>
  <c r="V24" i="16"/>
  <c r="W24" i="16"/>
  <c r="W28" i="3"/>
  <c r="V28" i="3"/>
  <c r="W14" i="11"/>
  <c r="V14" i="11"/>
  <c r="V12" i="7"/>
  <c r="W12" i="7"/>
  <c r="W28" i="7"/>
  <c r="V28" i="7"/>
  <c r="W30" i="12"/>
  <c r="V30" i="12"/>
  <c r="V12" i="29"/>
  <c r="W12" i="29"/>
  <c r="W30" i="18"/>
  <c r="V30" i="18"/>
  <c r="V14" i="30"/>
  <c r="W14" i="30"/>
  <c r="W16" i="16"/>
  <c r="V16" i="16"/>
  <c r="W30" i="7"/>
  <c r="V30" i="7"/>
  <c r="W26" i="10"/>
  <c r="V20" i="12"/>
  <c r="G38" i="4"/>
  <c r="W14" i="19"/>
  <c r="V30" i="8"/>
  <c r="V12" i="24"/>
  <c r="W24" i="14"/>
  <c r="V30" i="25"/>
  <c r="V30" i="22"/>
  <c r="W24" i="6"/>
  <c r="V18" i="3"/>
  <c r="W20" i="7"/>
  <c r="W18" i="6"/>
  <c r="V18" i="19"/>
  <c r="V32" i="20"/>
  <c r="W32" i="26"/>
  <c r="W26" i="21"/>
  <c r="W22" i="6"/>
  <c r="F38" i="4"/>
  <c r="V26" i="8"/>
  <c r="W14" i="8"/>
  <c r="W12" i="6"/>
  <c r="V24" i="22"/>
  <c r="V26" i="25"/>
  <c r="V12" i="16"/>
  <c r="V18" i="18"/>
  <c r="W16" i="11"/>
  <c r="V26" i="28"/>
  <c r="W12" i="28"/>
  <c r="W24" i="15"/>
  <c r="W24" i="29"/>
  <c r="W24" i="12"/>
  <c r="V28" i="30"/>
  <c r="V30" i="10"/>
  <c r="E38" i="24"/>
  <c r="V20" i="27"/>
  <c r="V18" i="9"/>
  <c r="W24" i="19"/>
  <c r="V24" i="23"/>
  <c r="V30" i="9"/>
  <c r="G41" i="4"/>
  <c r="W34" i="4"/>
  <c r="F41" i="4"/>
  <c r="V34" i="4"/>
  <c r="W14" i="31"/>
  <c r="V14" i="31"/>
  <c r="W24" i="31"/>
  <c r="V24" i="31"/>
  <c r="W12" i="31"/>
  <c r="V12" i="31"/>
  <c r="V28" i="31"/>
  <c r="W22" i="31"/>
  <c r="V22" i="31"/>
  <c r="V26" i="31"/>
  <c r="V30" i="31"/>
  <c r="V16" i="31"/>
  <c r="U34" i="31"/>
  <c r="E41" i="31"/>
  <c r="E38" i="31"/>
  <c r="W10" i="31"/>
  <c r="V10" i="31"/>
  <c r="V30" i="30"/>
  <c r="W30" i="30"/>
  <c r="U34" i="30"/>
  <c r="E41" i="30"/>
  <c r="E38" i="30"/>
  <c r="V10" i="30"/>
  <c r="W10" i="30"/>
  <c r="W20" i="30"/>
  <c r="V20" i="30"/>
  <c r="V32" i="30"/>
  <c r="V24" i="30"/>
  <c r="W16" i="30"/>
  <c r="V18" i="30"/>
  <c r="W18" i="30"/>
  <c r="V26" i="30"/>
  <c r="W22" i="30"/>
  <c r="V12" i="30"/>
  <c r="U34" i="29"/>
  <c r="E41" i="29"/>
  <c r="E38" i="29"/>
  <c r="W10" i="29"/>
  <c r="V10" i="29"/>
  <c r="V28" i="29"/>
  <c r="V16" i="29"/>
  <c r="V30" i="29"/>
  <c r="W30" i="29"/>
  <c r="W22" i="29"/>
  <c r="V22" i="29"/>
  <c r="U34" i="28"/>
  <c r="E41" i="28"/>
  <c r="E38" i="28"/>
  <c r="V10" i="28"/>
  <c r="W10" i="28"/>
  <c r="W22" i="28"/>
  <c r="U34" i="27"/>
  <c r="E41" i="27"/>
  <c r="E38" i="27"/>
  <c r="V10" i="27"/>
  <c r="W10" i="27"/>
  <c r="V18" i="27"/>
  <c r="W18" i="27"/>
  <c r="V28" i="27"/>
  <c r="V30" i="26"/>
  <c r="W30" i="26"/>
  <c r="U34" i="26"/>
  <c r="W12" i="25"/>
  <c r="V12" i="25"/>
  <c r="V22" i="25"/>
  <c r="W22" i="25"/>
  <c r="U34" i="25"/>
  <c r="E41" i="25"/>
  <c r="E38" i="25"/>
  <c r="W10" i="25"/>
  <c r="V10" i="25"/>
  <c r="W14" i="25"/>
  <c r="W24" i="25"/>
  <c r="V24" i="25"/>
  <c r="W28" i="24"/>
  <c r="V28" i="24"/>
  <c r="U34" i="24"/>
  <c r="W16" i="24"/>
  <c r="V16" i="24"/>
  <c r="E41" i="24"/>
  <c r="U34" i="23"/>
  <c r="V10" i="23"/>
  <c r="E41" i="23"/>
  <c r="E38" i="23"/>
  <c r="W10" i="23"/>
  <c r="V16" i="23"/>
  <c r="V28" i="23"/>
  <c r="V18" i="23"/>
  <c r="W18" i="23"/>
  <c r="W22" i="23"/>
  <c r="V22" i="23"/>
  <c r="V12" i="22"/>
  <c r="W12" i="22"/>
  <c r="W22" i="22"/>
  <c r="V22" i="22"/>
  <c r="V18" i="22"/>
  <c r="W18" i="22"/>
  <c r="U34" i="22"/>
  <c r="E41" i="22"/>
  <c r="E38" i="22"/>
  <c r="W10" i="22"/>
  <c r="V10" i="22"/>
  <c r="V16" i="22"/>
  <c r="V28" i="22"/>
  <c r="W24" i="20"/>
  <c r="V24" i="20"/>
  <c r="W22" i="20"/>
  <c r="V22" i="20"/>
  <c r="U34" i="20"/>
  <c r="W10" i="20"/>
  <c r="E41" i="20"/>
  <c r="E38" i="20"/>
  <c r="V10" i="20"/>
  <c r="V18" i="20"/>
  <c r="V28" i="20"/>
  <c r="W12" i="20"/>
  <c r="V12" i="20"/>
  <c r="W22" i="19"/>
  <c r="V22" i="19"/>
  <c r="U34" i="19"/>
  <c r="E41" i="19"/>
  <c r="E38" i="19"/>
  <c r="W10" i="19"/>
  <c r="V10" i="19"/>
  <c r="V12" i="19"/>
  <c r="W12" i="19"/>
  <c r="V16" i="19"/>
  <c r="V28" i="19"/>
  <c r="V24" i="18"/>
  <c r="V12" i="18"/>
  <c r="E41" i="18"/>
  <c r="E38" i="18"/>
  <c r="U34" i="18"/>
  <c r="V10" i="18"/>
  <c r="U34" i="16"/>
  <c r="E41" i="16"/>
  <c r="E38" i="16"/>
  <c r="V10" i="16"/>
  <c r="W10" i="16"/>
  <c r="V18" i="16"/>
  <c r="W18" i="16"/>
  <c r="V30" i="16"/>
  <c r="W30" i="16"/>
  <c r="V12" i="15"/>
  <c r="W12" i="15"/>
  <c r="U34" i="15"/>
  <c r="E41" i="15"/>
  <c r="E38" i="15"/>
  <c r="W10" i="15"/>
  <c r="V10" i="15"/>
  <c r="V16" i="15"/>
  <c r="W22" i="15"/>
  <c r="V22" i="15"/>
  <c r="V18" i="15"/>
  <c r="W18" i="15"/>
  <c r="V28" i="15"/>
  <c r="V30" i="15"/>
  <c r="W30" i="15"/>
  <c r="W20" i="14"/>
  <c r="V20" i="14"/>
  <c r="U34" i="14"/>
  <c r="E41" i="14"/>
  <c r="E38" i="14"/>
  <c r="V30" i="14"/>
  <c r="W30" i="14"/>
  <c r="V10" i="14"/>
  <c r="V18" i="14"/>
  <c r="W18" i="14"/>
  <c r="W32" i="14"/>
  <c r="V32" i="14"/>
  <c r="E38" i="12"/>
  <c r="U34" i="12"/>
  <c r="E41" i="12"/>
  <c r="W10" i="12"/>
  <c r="V10" i="12"/>
  <c r="V26" i="12"/>
  <c r="W18" i="12"/>
  <c r="V18" i="12"/>
  <c r="W22" i="11"/>
  <c r="V22" i="11"/>
  <c r="V12" i="11"/>
  <c r="W12" i="11"/>
  <c r="W24" i="11"/>
  <c r="V28" i="11"/>
  <c r="V18" i="11"/>
  <c r="U34" i="11"/>
  <c r="E41" i="11"/>
  <c r="E38" i="11"/>
  <c r="W10" i="11"/>
  <c r="V10" i="11"/>
  <c r="W18" i="10"/>
  <c r="V18" i="10"/>
  <c r="V24" i="10"/>
  <c r="W28" i="10"/>
  <c r="E41" i="10"/>
  <c r="E38" i="10"/>
  <c r="U34" i="10"/>
  <c r="U34" i="9"/>
  <c r="E41" i="9"/>
  <c r="E38" i="9"/>
  <c r="V10" i="9"/>
  <c r="W10" i="9"/>
  <c r="V14" i="9"/>
  <c r="W22" i="9"/>
  <c r="W24" i="9"/>
  <c r="V24" i="9"/>
  <c r="U34" i="8"/>
  <c r="E41" i="8"/>
  <c r="E38" i="8"/>
  <c r="V10" i="8"/>
  <c r="W10" i="8"/>
  <c r="V14" i="7"/>
  <c r="W14" i="7"/>
  <c r="V22" i="7"/>
  <c r="W22" i="7"/>
  <c r="U34" i="7"/>
  <c r="E41" i="7"/>
  <c r="E38" i="7"/>
  <c r="V10" i="7"/>
  <c r="W10" i="7"/>
  <c r="W28" i="6"/>
  <c r="V28" i="6"/>
  <c r="U34" i="6"/>
  <c r="E41" i="6"/>
  <c r="E38" i="6"/>
  <c r="W10" i="6"/>
  <c r="V10" i="6"/>
  <c r="V30" i="6"/>
  <c r="W30" i="6"/>
  <c r="V14" i="5"/>
  <c r="V28" i="5"/>
  <c r="V16" i="5"/>
  <c r="W16" i="5"/>
  <c r="E41" i="5"/>
  <c r="E38" i="5"/>
  <c r="U34" i="5"/>
  <c r="W10" i="5"/>
  <c r="V10" i="5"/>
  <c r="W14" i="3"/>
  <c r="V14" i="3"/>
  <c r="V24" i="3"/>
  <c r="W24" i="3"/>
  <c r="V12" i="3"/>
  <c r="W12" i="3"/>
  <c r="U34" i="3"/>
  <c r="E41" i="3"/>
  <c r="V10" i="3"/>
  <c r="E38" i="3"/>
  <c r="V26" i="3"/>
  <c r="W22" i="3"/>
  <c r="W32" i="3"/>
  <c r="V32" i="3"/>
  <c r="W20" i="3"/>
  <c r="V20" i="3"/>
  <c r="G20" i="1"/>
  <c r="W34" i="18" l="1"/>
  <c r="G41" i="18"/>
  <c r="G38" i="26"/>
  <c r="F38" i="26"/>
  <c r="G38" i="14"/>
  <c r="F38" i="10"/>
  <c r="G38" i="10"/>
  <c r="V34" i="21"/>
  <c r="G41" i="14"/>
  <c r="G41" i="3"/>
  <c r="G41" i="10"/>
  <c r="F41" i="26"/>
  <c r="G38" i="21"/>
  <c r="G41" i="24"/>
  <c r="F41" i="10"/>
  <c r="F38" i="21"/>
  <c r="V34" i="26"/>
  <c r="F41" i="21"/>
  <c r="V34" i="10"/>
  <c r="W34" i="21"/>
  <c r="G38" i="3"/>
  <c r="W34" i="14"/>
  <c r="G41" i="21"/>
  <c r="G41" i="26"/>
  <c r="F41" i="24"/>
  <c r="F41" i="31"/>
  <c r="F38" i="31"/>
  <c r="V34" i="31"/>
  <c r="G41" i="31"/>
  <c r="G38" i="31"/>
  <c r="W34" i="31"/>
  <c r="G41" i="30"/>
  <c r="G38" i="30"/>
  <c r="W34" i="30"/>
  <c r="F41" i="30"/>
  <c r="F38" i="30"/>
  <c r="V34" i="30"/>
  <c r="F41" i="29"/>
  <c r="F38" i="29"/>
  <c r="V34" i="29"/>
  <c r="G41" i="29"/>
  <c r="G38" i="29"/>
  <c r="W34" i="29"/>
  <c r="G41" i="28"/>
  <c r="G38" i="28"/>
  <c r="W34" i="28"/>
  <c r="F41" i="28"/>
  <c r="F38" i="28"/>
  <c r="V34" i="28"/>
  <c r="F41" i="27"/>
  <c r="F38" i="27"/>
  <c r="V34" i="27"/>
  <c r="G41" i="27"/>
  <c r="G38" i="27"/>
  <c r="W34" i="27"/>
  <c r="W34" i="26"/>
  <c r="F41" i="25"/>
  <c r="F38" i="25"/>
  <c r="V34" i="25"/>
  <c r="G41" i="25"/>
  <c r="G38" i="25"/>
  <c r="W34" i="25"/>
  <c r="V34" i="24"/>
  <c r="F38" i="24"/>
  <c r="G38" i="24"/>
  <c r="W34" i="24"/>
  <c r="G41" i="23"/>
  <c r="W34" i="23"/>
  <c r="G38" i="23"/>
  <c r="V34" i="23"/>
  <c r="F41" i="23"/>
  <c r="F38" i="23"/>
  <c r="F41" i="22"/>
  <c r="F38" i="22"/>
  <c r="V34" i="22"/>
  <c r="G41" i="22"/>
  <c r="G38" i="22"/>
  <c r="W34" i="22"/>
  <c r="F41" i="20"/>
  <c r="V34" i="20"/>
  <c r="F38" i="20"/>
  <c r="G41" i="20"/>
  <c r="G38" i="20"/>
  <c r="W34" i="20"/>
  <c r="F41" i="19"/>
  <c r="F38" i="19"/>
  <c r="V34" i="19"/>
  <c r="G41" i="19"/>
  <c r="G38" i="19"/>
  <c r="W34" i="19"/>
  <c r="F38" i="18"/>
  <c r="V34" i="18"/>
  <c r="F41" i="18"/>
  <c r="G41" i="16"/>
  <c r="W34" i="16"/>
  <c r="G38" i="16"/>
  <c r="F41" i="16"/>
  <c r="F38" i="16"/>
  <c r="V34" i="16"/>
  <c r="F41" i="15"/>
  <c r="F38" i="15"/>
  <c r="V34" i="15"/>
  <c r="G41" i="15"/>
  <c r="G38" i="15"/>
  <c r="W34" i="15"/>
  <c r="F41" i="14"/>
  <c r="F38" i="14"/>
  <c r="V34" i="14"/>
  <c r="F41" i="12"/>
  <c r="F38" i="12"/>
  <c r="V34" i="12"/>
  <c r="G41" i="12"/>
  <c r="G38" i="12"/>
  <c r="W34" i="12"/>
  <c r="F41" i="11"/>
  <c r="F38" i="11"/>
  <c r="V34" i="11"/>
  <c r="G41" i="11"/>
  <c r="G38" i="11"/>
  <c r="W34" i="11"/>
  <c r="W34" i="10"/>
  <c r="G41" i="9"/>
  <c r="G38" i="9"/>
  <c r="W34" i="9"/>
  <c r="F41" i="9"/>
  <c r="F38" i="9"/>
  <c r="V34" i="9"/>
  <c r="G41" i="8"/>
  <c r="G38" i="8"/>
  <c r="W34" i="8"/>
  <c r="F41" i="8"/>
  <c r="F38" i="8"/>
  <c r="V34" i="8"/>
  <c r="G41" i="7"/>
  <c r="G38" i="7"/>
  <c r="W34" i="7"/>
  <c r="F41" i="7"/>
  <c r="F38" i="7"/>
  <c r="V34" i="7"/>
  <c r="F41" i="6"/>
  <c r="F38" i="6"/>
  <c r="V34" i="6"/>
  <c r="G41" i="6"/>
  <c r="G38" i="6"/>
  <c r="W34" i="6"/>
  <c r="F41" i="5"/>
  <c r="F38" i="5"/>
  <c r="V34" i="5"/>
  <c r="G41" i="5"/>
  <c r="G38" i="5"/>
  <c r="W34" i="5"/>
  <c r="F41" i="3"/>
  <c r="F38" i="3"/>
  <c r="V34" i="3"/>
  <c r="W34" i="3"/>
  <c r="I4" i="17"/>
  <c r="Q4" i="17"/>
  <c r="O19" i="17" s="1"/>
  <c r="Q19" i="17" s="1"/>
  <c r="I5" i="17"/>
  <c r="D10" i="17"/>
  <c r="G10" i="17"/>
  <c r="K10" i="17"/>
  <c r="N10" i="17"/>
  <c r="Q10" i="17"/>
  <c r="T10" i="17"/>
  <c r="K11" i="17"/>
  <c r="N11" i="17"/>
  <c r="T11" i="17"/>
  <c r="D12" i="17"/>
  <c r="G12" i="17"/>
  <c r="D38" i="17" s="1"/>
  <c r="K12" i="17"/>
  <c r="N12" i="17"/>
  <c r="Q12" i="17"/>
  <c r="T12" i="17"/>
  <c r="K13" i="17"/>
  <c r="N13" i="17"/>
  <c r="T13" i="17"/>
  <c r="D14" i="17"/>
  <c r="G14" i="17"/>
  <c r="K14" i="17"/>
  <c r="N14" i="17"/>
  <c r="Q14" i="17"/>
  <c r="T14" i="17"/>
  <c r="K15" i="17"/>
  <c r="N15" i="17"/>
  <c r="T15" i="17"/>
  <c r="D16" i="17"/>
  <c r="G16" i="17"/>
  <c r="K16" i="17"/>
  <c r="N16" i="17"/>
  <c r="Q16" i="17"/>
  <c r="T16" i="17"/>
  <c r="K17" i="17"/>
  <c r="N17" i="17"/>
  <c r="T17" i="17"/>
  <c r="D18" i="17"/>
  <c r="G18" i="17"/>
  <c r="K18" i="17"/>
  <c r="N18" i="17"/>
  <c r="Q18" i="17"/>
  <c r="T18" i="17"/>
  <c r="K19" i="17"/>
  <c r="N19" i="17"/>
  <c r="T19" i="17"/>
  <c r="D20" i="17"/>
  <c r="G20" i="17"/>
  <c r="K20" i="17"/>
  <c r="N20" i="17"/>
  <c r="Q20" i="17"/>
  <c r="T20" i="17"/>
  <c r="K21" i="17"/>
  <c r="N21" i="17"/>
  <c r="T21" i="17"/>
  <c r="D22" i="17"/>
  <c r="G22" i="17"/>
  <c r="K22" i="17"/>
  <c r="N22" i="17"/>
  <c r="Q22" i="17"/>
  <c r="T22" i="17"/>
  <c r="K23" i="17"/>
  <c r="N23" i="17"/>
  <c r="T23" i="17"/>
  <c r="D24" i="17"/>
  <c r="G24" i="17"/>
  <c r="K24" i="17"/>
  <c r="N24" i="17"/>
  <c r="Q24" i="17"/>
  <c r="T24" i="17"/>
  <c r="K25" i="17"/>
  <c r="N25" i="17"/>
  <c r="T25" i="17"/>
  <c r="D26" i="17"/>
  <c r="G26" i="17"/>
  <c r="K26" i="17"/>
  <c r="N26" i="17"/>
  <c r="Q26" i="17"/>
  <c r="T26" i="17"/>
  <c r="K27" i="17"/>
  <c r="N27" i="17"/>
  <c r="T27" i="17"/>
  <c r="D28" i="17"/>
  <c r="G28" i="17"/>
  <c r="K28" i="17"/>
  <c r="N28" i="17"/>
  <c r="Q28" i="17"/>
  <c r="T28" i="17"/>
  <c r="K29" i="17"/>
  <c r="N29" i="17"/>
  <c r="T29" i="17"/>
  <c r="D30" i="17"/>
  <c r="G30" i="17"/>
  <c r="K30" i="17"/>
  <c r="N30" i="17"/>
  <c r="Q30" i="17"/>
  <c r="T30" i="17"/>
  <c r="K31" i="17"/>
  <c r="N31" i="17"/>
  <c r="T31" i="17"/>
  <c r="D32" i="17"/>
  <c r="G32" i="17"/>
  <c r="K32" i="17"/>
  <c r="N32" i="17"/>
  <c r="Q32" i="17"/>
  <c r="T32" i="17"/>
  <c r="K33" i="17"/>
  <c r="N33" i="17"/>
  <c r="T33" i="17"/>
  <c r="C34" i="17"/>
  <c r="D41" i="17" l="1"/>
  <c r="O23" i="17"/>
  <c r="Q23" i="17" s="1"/>
  <c r="U22" i="17" s="1"/>
  <c r="V22" i="17" s="1"/>
  <c r="O29" i="17"/>
  <c r="Q29" i="17" s="1"/>
  <c r="U28" i="17" s="1"/>
  <c r="V28" i="17" s="1"/>
  <c r="O21" i="17"/>
  <c r="Q21" i="17" s="1"/>
  <c r="U20" i="17" s="1"/>
  <c r="U18" i="17"/>
  <c r="V18" i="17" s="1"/>
  <c r="O25" i="17"/>
  <c r="Q25" i="17" s="1"/>
  <c r="U24" i="17" s="1"/>
  <c r="W24" i="17" s="1"/>
  <c r="O27" i="17"/>
  <c r="Q27" i="17" s="1"/>
  <c r="U26" i="17" s="1"/>
  <c r="O31" i="17"/>
  <c r="Q31" i="17" s="1"/>
  <c r="U30" i="17" s="1"/>
  <c r="O33" i="17"/>
  <c r="Q33" i="17" s="1"/>
  <c r="U32" i="17" s="1"/>
  <c r="O11" i="17"/>
  <c r="Q11" i="17" s="1"/>
  <c r="U10" i="17" s="1"/>
  <c r="V10" i="17" s="1"/>
  <c r="O13" i="17"/>
  <c r="Q13" i="17" s="1"/>
  <c r="U12" i="17" s="1"/>
  <c r="W12" i="17" s="1"/>
  <c r="O15" i="17"/>
  <c r="Q15" i="17" s="1"/>
  <c r="U14" i="17" s="1"/>
  <c r="O17" i="17"/>
  <c r="Q17" i="17" s="1"/>
  <c r="U16" i="17" s="1"/>
  <c r="C38" i="17"/>
  <c r="G34" i="17"/>
  <c r="D34" i="17"/>
  <c r="C41" i="17"/>
  <c r="C25" i="13"/>
  <c r="W22" i="17" l="1"/>
  <c r="W10" i="17"/>
  <c r="E38" i="17"/>
  <c r="W14" i="17"/>
  <c r="V14" i="17"/>
  <c r="W16" i="17"/>
  <c r="V16" i="17"/>
  <c r="V24" i="17"/>
  <c r="V30" i="17"/>
  <c r="W30" i="17"/>
  <c r="W26" i="17"/>
  <c r="V26" i="17"/>
  <c r="V12" i="17"/>
  <c r="W28" i="17"/>
  <c r="W18" i="17"/>
  <c r="V20" i="17"/>
  <c r="W20" i="17"/>
  <c r="U34" i="17"/>
  <c r="E41" i="17"/>
  <c r="V32" i="17"/>
  <c r="W32" i="17"/>
  <c r="O17" i="1"/>
  <c r="O15" i="1"/>
  <c r="O13" i="1"/>
  <c r="O11" i="1"/>
  <c r="G38" i="17" l="1"/>
  <c r="F38" i="17"/>
  <c r="G41" i="17"/>
  <c r="V34" i="17"/>
  <c r="W34" i="17"/>
  <c r="F41" i="17"/>
  <c r="C27" i="13" l="1"/>
  <c r="D11" i="13"/>
  <c r="D16" i="1" l="1"/>
  <c r="AF2" i="1" l="1"/>
  <c r="O33" i="1" l="1"/>
  <c r="O31" i="1"/>
  <c r="O29" i="1"/>
  <c r="O27" i="1"/>
  <c r="O25" i="1"/>
  <c r="O23" i="1"/>
  <c r="O21" i="1"/>
  <c r="O19" i="1"/>
  <c r="Q4" i="2" l="1"/>
  <c r="O13" i="2" l="1"/>
  <c r="O11" i="2"/>
  <c r="O17" i="2"/>
  <c r="O15" i="2"/>
  <c r="O31" i="2"/>
  <c r="O23" i="2"/>
  <c r="O29" i="2"/>
  <c r="O21" i="2"/>
  <c r="O27" i="2"/>
  <c r="O19" i="2"/>
  <c r="O33" i="2"/>
  <c r="O25" i="2"/>
  <c r="Q33" i="2" l="1"/>
  <c r="N33" i="2"/>
  <c r="K33" i="2"/>
  <c r="Q32" i="2"/>
  <c r="N32" i="2"/>
  <c r="K32" i="2"/>
  <c r="G32" i="2"/>
  <c r="D32" i="2"/>
  <c r="Q31" i="2"/>
  <c r="N31" i="2"/>
  <c r="K31" i="2"/>
  <c r="Q30" i="2"/>
  <c r="N30" i="2"/>
  <c r="K30" i="2"/>
  <c r="G30" i="2"/>
  <c r="D30" i="2"/>
  <c r="Q29" i="2"/>
  <c r="N29" i="2"/>
  <c r="K29" i="2"/>
  <c r="Q28" i="2"/>
  <c r="N28" i="2"/>
  <c r="K28" i="2"/>
  <c r="G28" i="2"/>
  <c r="D28" i="2"/>
  <c r="Q27" i="2"/>
  <c r="N27" i="2"/>
  <c r="K27" i="2"/>
  <c r="Q26" i="2"/>
  <c r="N26" i="2"/>
  <c r="K26" i="2"/>
  <c r="G26" i="2"/>
  <c r="D26" i="2"/>
  <c r="Q25" i="2"/>
  <c r="N25" i="2"/>
  <c r="K25" i="2"/>
  <c r="Q24" i="2"/>
  <c r="N24" i="2"/>
  <c r="K24" i="2"/>
  <c r="G24" i="2"/>
  <c r="D24" i="2"/>
  <c r="Q23" i="2"/>
  <c r="N23" i="2"/>
  <c r="K23" i="2"/>
  <c r="Q22" i="2"/>
  <c r="N22" i="2"/>
  <c r="K22" i="2"/>
  <c r="G22" i="2"/>
  <c r="D22" i="2"/>
  <c r="T33" i="1"/>
  <c r="Q33" i="1"/>
  <c r="N33" i="1"/>
  <c r="K33" i="1"/>
  <c r="T32" i="1"/>
  <c r="Q32" i="1"/>
  <c r="N32" i="1"/>
  <c r="K32" i="1"/>
  <c r="T31" i="1"/>
  <c r="Q31" i="1"/>
  <c r="N31" i="1"/>
  <c r="K31" i="1"/>
  <c r="T30" i="1"/>
  <c r="Q30" i="1"/>
  <c r="N30" i="1"/>
  <c r="K30" i="1"/>
  <c r="T29" i="1"/>
  <c r="Q29" i="1"/>
  <c r="N29" i="1"/>
  <c r="K29" i="1"/>
  <c r="T28" i="1"/>
  <c r="Q28" i="1"/>
  <c r="N28" i="1"/>
  <c r="K28" i="1"/>
  <c r="T27" i="1"/>
  <c r="Q27" i="1"/>
  <c r="N27" i="1"/>
  <c r="K27" i="1"/>
  <c r="T26" i="1"/>
  <c r="Q26" i="1"/>
  <c r="N26" i="1"/>
  <c r="K26" i="1"/>
  <c r="T25" i="1"/>
  <c r="Q25" i="1"/>
  <c r="N25" i="1"/>
  <c r="K25" i="1"/>
  <c r="T24" i="1"/>
  <c r="Q24" i="1"/>
  <c r="N24" i="1"/>
  <c r="K24" i="1"/>
  <c r="T23" i="1"/>
  <c r="Q23" i="1"/>
  <c r="N23" i="1"/>
  <c r="K23" i="1"/>
  <c r="T22" i="1"/>
  <c r="Q22" i="1"/>
  <c r="N22" i="1"/>
  <c r="K22" i="1"/>
  <c r="AD2" i="1" l="1"/>
  <c r="AB2" i="1"/>
  <c r="Q15" i="2"/>
  <c r="N21" i="2"/>
  <c r="K21" i="2"/>
  <c r="Q20" i="2"/>
  <c r="N20" i="2"/>
  <c r="K20" i="2"/>
  <c r="G20" i="2"/>
  <c r="N19" i="2"/>
  <c r="K19" i="2"/>
  <c r="Q18" i="2"/>
  <c r="N18" i="2"/>
  <c r="K18" i="2"/>
  <c r="G18" i="2"/>
  <c r="N17" i="2"/>
  <c r="K17" i="2"/>
  <c r="Q16" i="2"/>
  <c r="N16" i="2"/>
  <c r="K16" i="2"/>
  <c r="G16" i="2"/>
  <c r="N15" i="2"/>
  <c r="K15" i="2"/>
  <c r="Q14" i="2"/>
  <c r="N14" i="2"/>
  <c r="K14" i="2"/>
  <c r="G14" i="2"/>
  <c r="N13" i="2"/>
  <c r="K13" i="2"/>
  <c r="Q12" i="2"/>
  <c r="N12" i="2"/>
  <c r="K12" i="2"/>
  <c r="G12" i="2"/>
  <c r="N11" i="2"/>
  <c r="K11" i="2"/>
  <c r="Q10" i="2"/>
  <c r="N10" i="2"/>
  <c r="K10" i="2"/>
  <c r="G10" i="2"/>
  <c r="I5" i="2"/>
  <c r="I4" i="2"/>
  <c r="I4" i="13"/>
  <c r="I3" i="13"/>
  <c r="Q13" i="2" l="1"/>
  <c r="Q21" i="2"/>
  <c r="Q11" i="2"/>
  <c r="Q19" i="2"/>
  <c r="Q17" i="2"/>
  <c r="K12" i="1" l="1"/>
  <c r="K14" i="1"/>
  <c r="K16" i="1"/>
  <c r="K18" i="1"/>
  <c r="K20" i="1"/>
  <c r="F27" i="13" l="1"/>
  <c r="E27" i="13"/>
  <c r="F25" i="13"/>
  <c r="E25" i="13"/>
  <c r="G16" i="1"/>
  <c r="D10" i="1"/>
  <c r="T33" i="2"/>
  <c r="T32" i="2"/>
  <c r="T31" i="2"/>
  <c r="T30" i="2"/>
  <c r="T29" i="2"/>
  <c r="T28" i="2"/>
  <c r="T27" i="2"/>
  <c r="T26" i="2"/>
  <c r="T25" i="2"/>
  <c r="T24" i="2"/>
  <c r="T23" i="2"/>
  <c r="T22" i="2"/>
  <c r="T21" i="2"/>
  <c r="T20" i="2"/>
  <c r="T19" i="2"/>
  <c r="T18" i="2"/>
  <c r="T17" i="2"/>
  <c r="T16" i="2"/>
  <c r="T15" i="2"/>
  <c r="T14" i="2"/>
  <c r="T13" i="2"/>
  <c r="T12" i="2"/>
  <c r="T11" i="2"/>
  <c r="T10" i="2"/>
  <c r="T21" i="1"/>
  <c r="Q21" i="1"/>
  <c r="N21" i="1"/>
  <c r="K21" i="1"/>
  <c r="K19" i="1"/>
  <c r="N19" i="1"/>
  <c r="Q19" i="1"/>
  <c r="T19" i="1"/>
  <c r="T17" i="1"/>
  <c r="Q17" i="1"/>
  <c r="N17" i="1"/>
  <c r="K17" i="1"/>
  <c r="K15" i="1"/>
  <c r="N15" i="1"/>
  <c r="Q15" i="1"/>
  <c r="T15" i="1"/>
  <c r="Q13" i="1"/>
  <c r="N13" i="1"/>
  <c r="K13" i="1"/>
  <c r="T13" i="1"/>
  <c r="T11" i="1"/>
  <c r="Q11" i="1"/>
  <c r="N11" i="1"/>
  <c r="K11" i="1"/>
  <c r="F23" i="13"/>
  <c r="E23" i="13"/>
  <c r="D22" i="13"/>
  <c r="D21" i="13"/>
  <c r="D20" i="13"/>
  <c r="D19" i="13"/>
  <c r="D18" i="13"/>
  <c r="D17" i="13"/>
  <c r="D16" i="13"/>
  <c r="D15" i="13"/>
  <c r="D14" i="13"/>
  <c r="D13" i="13"/>
  <c r="D12" i="13"/>
  <c r="C34" i="2"/>
  <c r="D20" i="2"/>
  <c r="D18" i="2"/>
  <c r="D16" i="2"/>
  <c r="D14" i="2"/>
  <c r="D12" i="2"/>
  <c r="D10" i="2"/>
  <c r="C34" i="1"/>
  <c r="G32" i="1"/>
  <c r="D32" i="1"/>
  <c r="G30" i="1"/>
  <c r="D30" i="1"/>
  <c r="G28" i="1"/>
  <c r="D28" i="1"/>
  <c r="G26" i="1"/>
  <c r="D26" i="1"/>
  <c r="G24" i="1"/>
  <c r="D24" i="1"/>
  <c r="G22" i="1"/>
  <c r="D22" i="1"/>
  <c r="T20" i="1"/>
  <c r="Q20" i="1"/>
  <c r="N20" i="1"/>
  <c r="D20" i="1"/>
  <c r="T18" i="1"/>
  <c r="Q18" i="1"/>
  <c r="N18" i="1"/>
  <c r="G18" i="1"/>
  <c r="D18" i="1"/>
  <c r="T16" i="1"/>
  <c r="Q16" i="1"/>
  <c r="N16" i="1"/>
  <c r="T14" i="1"/>
  <c r="Q14" i="1"/>
  <c r="N14" i="1"/>
  <c r="G14" i="1"/>
  <c r="D14" i="1"/>
  <c r="T12" i="1"/>
  <c r="Q12" i="1"/>
  <c r="N12" i="1"/>
  <c r="G12" i="1"/>
  <c r="D12" i="1"/>
  <c r="T10" i="1"/>
  <c r="Q10" i="1"/>
  <c r="N10" i="1"/>
  <c r="K10" i="1"/>
  <c r="G10" i="1"/>
  <c r="C38" i="1" l="1"/>
  <c r="D27" i="13"/>
  <c r="I13" i="13"/>
  <c r="I11" i="13"/>
  <c r="I16" i="13"/>
  <c r="I15" i="13"/>
  <c r="C38" i="2"/>
  <c r="I14" i="13"/>
  <c r="I12" i="13"/>
  <c r="I18" i="13"/>
  <c r="I20" i="13"/>
  <c r="I22" i="13"/>
  <c r="I19" i="13"/>
  <c r="I21" i="13"/>
  <c r="I17" i="13"/>
  <c r="G34" i="2"/>
  <c r="U18" i="2"/>
  <c r="V18" i="2" s="1"/>
  <c r="U26" i="2"/>
  <c r="V26" i="2" s="1"/>
  <c r="U10" i="2"/>
  <c r="V10" i="2" s="1"/>
  <c r="U14" i="2"/>
  <c r="W14" i="2" s="1"/>
  <c r="U16" i="2"/>
  <c r="W16" i="2" s="1"/>
  <c r="U28" i="2"/>
  <c r="W28" i="2" s="1"/>
  <c r="U22" i="2"/>
  <c r="U24" i="2"/>
  <c r="V24" i="2" s="1"/>
  <c r="U32" i="2"/>
  <c r="W32" i="2" s="1"/>
  <c r="U30" i="2"/>
  <c r="V30" i="2" s="1"/>
  <c r="D25" i="13"/>
  <c r="U30" i="1"/>
  <c r="V30" i="1" s="1"/>
  <c r="G34" i="1"/>
  <c r="U20" i="1"/>
  <c r="V20" i="1" s="1"/>
  <c r="U24" i="1"/>
  <c r="V24" i="1" s="1"/>
  <c r="U28" i="1"/>
  <c r="W28" i="1" s="1"/>
  <c r="U12" i="2"/>
  <c r="W12" i="2" s="1"/>
  <c r="U20" i="2"/>
  <c r="D34" i="1"/>
  <c r="U22" i="1"/>
  <c r="V22" i="1" s="1"/>
  <c r="D41" i="1"/>
  <c r="C41" i="1"/>
  <c r="U10" i="1"/>
  <c r="W10" i="1" s="1"/>
  <c r="U18" i="1"/>
  <c r="W18" i="1" s="1"/>
  <c r="U16" i="1"/>
  <c r="W16" i="1" s="1"/>
  <c r="U12" i="1"/>
  <c r="W12" i="1" s="1"/>
  <c r="U14" i="1"/>
  <c r="W14" i="1" s="1"/>
  <c r="D34" i="2"/>
  <c r="C41" i="2"/>
  <c r="D38" i="1"/>
  <c r="U32" i="1"/>
  <c r="U26" i="1"/>
  <c r="D23" i="13"/>
  <c r="D38" i="2"/>
  <c r="D41" i="2"/>
  <c r="W30" i="1" l="1"/>
  <c r="V28" i="1"/>
  <c r="W26" i="2"/>
  <c r="V14" i="2"/>
  <c r="V28" i="2"/>
  <c r="W18" i="2"/>
  <c r="W10" i="2"/>
  <c r="I23" i="13"/>
  <c r="I25" i="13"/>
  <c r="E41" i="2"/>
  <c r="V16" i="2"/>
  <c r="E38" i="2"/>
  <c r="V12" i="2"/>
  <c r="V22" i="2"/>
  <c r="W22" i="2"/>
  <c r="U34" i="2"/>
  <c r="W30" i="2"/>
  <c r="V32" i="2"/>
  <c r="W24" i="2"/>
  <c r="W20" i="1"/>
  <c r="G38" i="1" s="1"/>
  <c r="V10" i="1"/>
  <c r="W24" i="1"/>
  <c r="G18" i="13" s="1"/>
  <c r="V20" i="2"/>
  <c r="W20" i="2"/>
  <c r="I27" i="13"/>
  <c r="W22" i="1"/>
  <c r="V18" i="1"/>
  <c r="V14" i="1"/>
  <c r="V12" i="1"/>
  <c r="V16" i="1"/>
  <c r="E38" i="1"/>
  <c r="E41" i="1"/>
  <c r="W26" i="1"/>
  <c r="V26" i="1"/>
  <c r="U34" i="1"/>
  <c r="V32" i="1"/>
  <c r="W32" i="1"/>
  <c r="G41" i="1" l="1"/>
  <c r="G11" i="13"/>
  <c r="G41" i="2"/>
  <c r="J18" i="13"/>
  <c r="H18" i="13" s="1"/>
  <c r="G20" i="13"/>
  <c r="J21" i="13"/>
  <c r="H21" i="13" s="1"/>
  <c r="G19" i="13"/>
  <c r="J20" i="13"/>
  <c r="H20" i="13" s="1"/>
  <c r="J17" i="13"/>
  <c r="H17" i="13" s="1"/>
  <c r="G21" i="13"/>
  <c r="G22" i="13"/>
  <c r="G17" i="13"/>
  <c r="J22" i="13"/>
  <c r="H22" i="13" s="1"/>
  <c r="J19" i="13"/>
  <c r="H19" i="13" s="1"/>
  <c r="K18" i="13"/>
  <c r="J16" i="13"/>
  <c r="H16" i="13" s="1"/>
  <c r="G14" i="13"/>
  <c r="G15" i="13"/>
  <c r="J11" i="13"/>
  <c r="H11" i="13" s="1"/>
  <c r="J12" i="13"/>
  <c r="H12" i="13" s="1"/>
  <c r="G13" i="13"/>
  <c r="G12" i="13"/>
  <c r="J13" i="13"/>
  <c r="H13" i="13" s="1"/>
  <c r="J14" i="13"/>
  <c r="G16" i="13"/>
  <c r="J15" i="13"/>
  <c r="H15" i="13" s="1"/>
  <c r="L21" i="13"/>
  <c r="L20" i="13"/>
  <c r="L13" i="13"/>
  <c r="K15" i="13"/>
  <c r="K12" i="13"/>
  <c r="L15" i="13"/>
  <c r="L12" i="13"/>
  <c r="V34" i="2"/>
  <c r="K14" i="13"/>
  <c r="K13" i="13"/>
  <c r="L16" i="13"/>
  <c r="L14" i="13"/>
  <c r="K21" i="13"/>
  <c r="L11" i="13"/>
  <c r="K11" i="13"/>
  <c r="K20" i="13"/>
  <c r="L18" i="13"/>
  <c r="W34" i="1"/>
  <c r="V34" i="1"/>
  <c r="F38" i="1"/>
  <c r="K16" i="13"/>
  <c r="W34" i="2"/>
  <c r="G38" i="2"/>
  <c r="F38" i="2"/>
  <c r="F41" i="2"/>
  <c r="F41" i="1"/>
  <c r="K17" i="13"/>
  <c r="L17" i="13"/>
  <c r="L22" i="13"/>
  <c r="K22" i="13"/>
  <c r="L19" i="13"/>
  <c r="K19" i="13"/>
  <c r="H14" i="13" l="1"/>
  <c r="H25" i="13" s="1"/>
  <c r="J25" i="13"/>
  <c r="G25" i="13"/>
  <c r="L25" i="13"/>
  <c r="K25" i="13"/>
  <c r="L27" i="13"/>
  <c r="K23" i="13"/>
  <c r="K27" i="13"/>
  <c r="L23" i="13"/>
  <c r="G27" i="13"/>
  <c r="G23" i="13"/>
  <c r="J27" i="13"/>
  <c r="J23" i="13"/>
  <c r="H27" i="13" l="1"/>
  <c r="H2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AD2" authorId="0" shapeId="0" xr:uid="{00000000-0006-0000-0100-000001000000}">
      <text>
        <r>
          <rPr>
            <b/>
            <sz val="9"/>
            <color indexed="81"/>
            <rFont val="MS P ゴシック"/>
            <family val="3"/>
            <charset val="128"/>
          </rPr>
          <t xml:space="preserve">R6/4～7月
</t>
        </r>
      </text>
    </comment>
    <comment ref="AF2" authorId="0" shapeId="0" xr:uid="{00000000-0006-0000-0100-000002000000}">
      <text>
        <r>
          <rPr>
            <b/>
            <sz val="9"/>
            <color indexed="81"/>
            <rFont val="MS P ゴシック"/>
            <family val="3"/>
            <charset val="128"/>
          </rPr>
          <t xml:space="preserve">R6/8～
</t>
        </r>
      </text>
    </comment>
    <comment ref="C4" authorId="0" shapeId="0" xr:uid="{00000000-0006-0000-0100-000003000000}">
      <text>
        <r>
          <rPr>
            <b/>
            <sz val="9"/>
            <color indexed="81"/>
            <rFont val="MS P ゴシック"/>
            <family val="3"/>
            <charset val="128"/>
          </rPr>
          <t>軽減対象者の被保険者番号を入力。</t>
        </r>
      </text>
    </comment>
    <comment ref="I4" authorId="1" shapeId="0" xr:uid="{00000000-0006-0000-0100-000004000000}">
      <text>
        <r>
          <rPr>
            <b/>
            <sz val="9"/>
            <color indexed="81"/>
            <rFont val="ＭＳ Ｐゴシック"/>
            <family val="3"/>
            <charset val="128"/>
          </rPr>
          <t>事業所番号を入力。
他のシートには自動出力されます。</t>
        </r>
      </text>
    </comment>
    <comment ref="Q4" authorId="1" shapeId="0" xr:uid="{00000000-0006-0000-0100-000005000000}">
      <text>
        <r>
          <rPr>
            <b/>
            <sz val="9"/>
            <color indexed="81"/>
            <rFont val="ＭＳ Ｐゴシック"/>
            <family val="3"/>
            <charset val="128"/>
          </rPr>
          <t>プルダウンで選択。
他のシートには自動出力されます。</t>
        </r>
      </text>
    </comment>
    <comment ref="C5" authorId="1" shapeId="0" xr:uid="{00000000-0006-0000-0100-000006000000}">
      <text>
        <r>
          <rPr>
            <b/>
            <sz val="9"/>
            <color indexed="81"/>
            <rFont val="ＭＳ Ｐゴシック"/>
            <family val="3"/>
            <charset val="128"/>
          </rPr>
          <t>軽減対象者の氏名（カタカナ）を入力。</t>
        </r>
      </text>
    </comment>
    <comment ref="I5" authorId="0" shapeId="0" xr:uid="{00000000-0006-0000-0100-000007000000}">
      <text>
        <r>
          <rPr>
            <b/>
            <sz val="9"/>
            <color indexed="81"/>
            <rFont val="MS P ゴシック"/>
            <family val="3"/>
            <charset val="128"/>
          </rPr>
          <t>事業所名を入力。
他のシートには自動出力されます。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FA8FC220-CEBA-4F17-91C7-D6FA27AC7093}">
      <text>
        <r>
          <rPr>
            <b/>
            <sz val="9"/>
            <color indexed="81"/>
            <rFont val="MS P ゴシック"/>
            <family val="3"/>
            <charset val="128"/>
          </rPr>
          <t>軽減対象者の被保険者番号を入力。</t>
        </r>
      </text>
    </comment>
    <comment ref="C5" authorId="1" shapeId="0" xr:uid="{4E9E41FC-E611-426B-A718-F8088B4BB579}">
      <text>
        <r>
          <rPr>
            <b/>
            <sz val="9"/>
            <color indexed="81"/>
            <rFont val="ＭＳ Ｐゴシック"/>
            <family val="3"/>
            <charset val="128"/>
          </rPr>
          <t>軽減対象者の氏名（カタカナ）を入力。</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3265FC36-7865-4F79-8DA4-A697DD3F853D}">
      <text>
        <r>
          <rPr>
            <b/>
            <sz val="9"/>
            <color indexed="81"/>
            <rFont val="MS P ゴシック"/>
            <family val="3"/>
            <charset val="128"/>
          </rPr>
          <t>軽減対象者の被保険者番号を入力。</t>
        </r>
      </text>
    </comment>
    <comment ref="C5" authorId="1" shapeId="0" xr:uid="{16830F83-9607-4050-BE68-CC7B871A5116}">
      <text>
        <r>
          <rPr>
            <b/>
            <sz val="9"/>
            <color indexed="81"/>
            <rFont val="ＭＳ Ｐゴシック"/>
            <family val="3"/>
            <charset val="128"/>
          </rPr>
          <t>軽減対象者の氏名（カタカナ）を入力。</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960137C0-AC5E-46A2-A531-6C063C32AB5C}">
      <text>
        <r>
          <rPr>
            <b/>
            <sz val="9"/>
            <color indexed="81"/>
            <rFont val="MS P ゴシック"/>
            <family val="3"/>
            <charset val="128"/>
          </rPr>
          <t>軽減対象者の被保険者番号を入力。</t>
        </r>
      </text>
    </comment>
    <comment ref="C5" authorId="1" shapeId="0" xr:uid="{F55C33AE-ACD3-4A35-A660-59AAA9BB1C7D}">
      <text>
        <r>
          <rPr>
            <b/>
            <sz val="9"/>
            <color indexed="81"/>
            <rFont val="ＭＳ Ｐゴシック"/>
            <family val="3"/>
            <charset val="128"/>
          </rPr>
          <t>軽減対象者の氏名（カタカナ）を入力。</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1D20AD3D-7ED0-4D06-A5AA-8C30260FA669}">
      <text>
        <r>
          <rPr>
            <b/>
            <sz val="9"/>
            <color indexed="81"/>
            <rFont val="MS P ゴシック"/>
            <family val="3"/>
            <charset val="128"/>
          </rPr>
          <t>軽減対象者の被保険者番号を入力。</t>
        </r>
      </text>
    </comment>
    <comment ref="C5" authorId="1" shapeId="0" xr:uid="{73E8B48E-A0DD-4F1A-B6B0-C777225C5E88}">
      <text>
        <r>
          <rPr>
            <b/>
            <sz val="9"/>
            <color indexed="81"/>
            <rFont val="ＭＳ Ｐゴシック"/>
            <family val="3"/>
            <charset val="128"/>
          </rPr>
          <t>軽減対象者の氏名（カタカナ）を入力。</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13C997F7-1D9D-429F-B00C-BDA73DCAC0D0}">
      <text>
        <r>
          <rPr>
            <b/>
            <sz val="9"/>
            <color indexed="81"/>
            <rFont val="MS P ゴシック"/>
            <family val="3"/>
            <charset val="128"/>
          </rPr>
          <t>軽減対象者の被保険者番号を入力。</t>
        </r>
      </text>
    </comment>
    <comment ref="C5" authorId="1" shapeId="0" xr:uid="{EF2A5123-F507-47C1-A391-33A878A488A0}">
      <text>
        <r>
          <rPr>
            <b/>
            <sz val="9"/>
            <color indexed="81"/>
            <rFont val="ＭＳ Ｐゴシック"/>
            <family val="3"/>
            <charset val="128"/>
          </rPr>
          <t>軽減対象者の氏名（カタカナ）を入力。</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2CD72B0E-E0DA-4180-B3CF-09BC85A23B98}">
      <text>
        <r>
          <rPr>
            <b/>
            <sz val="9"/>
            <color indexed="81"/>
            <rFont val="MS P ゴシック"/>
            <family val="3"/>
            <charset val="128"/>
          </rPr>
          <t>軽減対象者の被保険者番号を入力。</t>
        </r>
      </text>
    </comment>
    <comment ref="C5" authorId="1" shapeId="0" xr:uid="{6780656A-1E4A-41A8-9436-1BDA3D15ED3E}">
      <text>
        <r>
          <rPr>
            <b/>
            <sz val="9"/>
            <color indexed="81"/>
            <rFont val="ＭＳ Ｐゴシック"/>
            <family val="3"/>
            <charset val="128"/>
          </rPr>
          <t>軽減対象者の氏名（カタカナ）を入力。</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00000000-0006-0000-1000-000001000000}">
      <text>
        <r>
          <rPr>
            <b/>
            <sz val="9"/>
            <color indexed="81"/>
            <rFont val="MS P ゴシック"/>
            <family val="3"/>
            <charset val="128"/>
          </rPr>
          <t>軽減対象者の保険者（市町村名）を入力。</t>
        </r>
      </text>
    </comment>
    <comment ref="C4" authorId="0" shapeId="0" xr:uid="{00000000-0006-0000-1000-000002000000}">
      <text>
        <r>
          <rPr>
            <b/>
            <sz val="9"/>
            <color indexed="81"/>
            <rFont val="MS P ゴシック"/>
            <family val="3"/>
            <charset val="128"/>
          </rPr>
          <t>軽減対象者の被保険者番号を入力。</t>
        </r>
      </text>
    </comment>
    <comment ref="C5" authorId="1" shapeId="0" xr:uid="{00000000-0006-0000-1000-000003000000}">
      <text>
        <r>
          <rPr>
            <b/>
            <sz val="9"/>
            <color indexed="81"/>
            <rFont val="ＭＳ Ｐゴシック"/>
            <family val="3"/>
            <charset val="128"/>
          </rPr>
          <t>軽減対象者の氏名（カタカナ）を入力。</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039D6673-3789-4134-945E-C80C84FE611C}">
      <text>
        <r>
          <rPr>
            <b/>
            <sz val="9"/>
            <color indexed="81"/>
            <rFont val="MS P ゴシック"/>
            <family val="3"/>
            <charset val="128"/>
          </rPr>
          <t>軽減対象者の保険者（市町村名）を入力。</t>
        </r>
      </text>
    </comment>
    <comment ref="C4" authorId="0" shapeId="0" xr:uid="{C443F9B1-34A0-427E-A812-B4C10764354A}">
      <text>
        <r>
          <rPr>
            <b/>
            <sz val="9"/>
            <color indexed="81"/>
            <rFont val="MS P ゴシック"/>
            <family val="3"/>
            <charset val="128"/>
          </rPr>
          <t>軽減対象者の被保険者番号を入力。</t>
        </r>
      </text>
    </comment>
    <comment ref="C5" authorId="1" shapeId="0" xr:uid="{1B03C123-86CC-45D4-98E2-025C4D2030F0}">
      <text>
        <r>
          <rPr>
            <b/>
            <sz val="9"/>
            <color indexed="81"/>
            <rFont val="ＭＳ Ｐゴシック"/>
            <family val="3"/>
            <charset val="128"/>
          </rPr>
          <t>軽減対象者の氏名（カタカナ）を入力。</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B6CD0473-F54A-4118-865E-6C98A9CFE796}">
      <text>
        <r>
          <rPr>
            <b/>
            <sz val="9"/>
            <color indexed="81"/>
            <rFont val="MS P ゴシック"/>
            <family val="3"/>
            <charset val="128"/>
          </rPr>
          <t>軽減対象者の保険者（市町村名）を入力。</t>
        </r>
      </text>
    </comment>
    <comment ref="C4" authorId="0" shapeId="0" xr:uid="{365D876D-27F3-451F-8E70-CB1952A8FE4E}">
      <text>
        <r>
          <rPr>
            <b/>
            <sz val="9"/>
            <color indexed="81"/>
            <rFont val="MS P ゴシック"/>
            <family val="3"/>
            <charset val="128"/>
          </rPr>
          <t>軽減対象者の被保険者番号を入力。</t>
        </r>
      </text>
    </comment>
    <comment ref="C5" authorId="1" shapeId="0" xr:uid="{CDD99826-9CED-4DFF-AC74-52963DCCF5D5}">
      <text>
        <r>
          <rPr>
            <b/>
            <sz val="9"/>
            <color indexed="81"/>
            <rFont val="ＭＳ Ｐゴシック"/>
            <family val="3"/>
            <charset val="128"/>
          </rPr>
          <t>軽減対象者の氏名（カタカナ）を入力。</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343E3F01-32CB-401F-8140-CA28D300D5AE}">
      <text>
        <r>
          <rPr>
            <b/>
            <sz val="9"/>
            <color indexed="81"/>
            <rFont val="MS P ゴシック"/>
            <family val="3"/>
            <charset val="128"/>
          </rPr>
          <t>軽減対象者の保険者（市町村名）を入力。</t>
        </r>
      </text>
    </comment>
    <comment ref="C4" authorId="0" shapeId="0" xr:uid="{FDBB04E4-BBD1-43FE-8602-8F81784FAA64}">
      <text>
        <r>
          <rPr>
            <b/>
            <sz val="9"/>
            <color indexed="81"/>
            <rFont val="MS P ゴシック"/>
            <family val="3"/>
            <charset val="128"/>
          </rPr>
          <t>軽減対象者の被保険者番号を入力。</t>
        </r>
      </text>
    </comment>
    <comment ref="C5" authorId="1" shapeId="0" xr:uid="{0BA3139C-4D92-40C4-8249-DEFBE62ADF20}">
      <text>
        <r>
          <rPr>
            <b/>
            <sz val="9"/>
            <color indexed="81"/>
            <rFont val="ＭＳ Ｐゴシック"/>
            <family val="3"/>
            <charset val="128"/>
          </rPr>
          <t>軽減対象者の氏名（カタカナ）を入力。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00000000-0006-0000-0200-000001000000}">
      <text>
        <r>
          <rPr>
            <b/>
            <sz val="9"/>
            <color indexed="81"/>
            <rFont val="MS P ゴシック"/>
            <family val="3"/>
            <charset val="128"/>
          </rPr>
          <t>軽減対象者の被保険者番号を入力。</t>
        </r>
      </text>
    </comment>
    <comment ref="C5" authorId="1" shapeId="0" xr:uid="{00000000-0006-0000-0200-000002000000}">
      <text>
        <r>
          <rPr>
            <b/>
            <sz val="9"/>
            <color indexed="81"/>
            <rFont val="ＭＳ Ｐゴシック"/>
            <family val="3"/>
            <charset val="128"/>
          </rPr>
          <t>軽減対象者の氏名（カタカナ）を入力。</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F8BA0798-FE2E-4538-9C2E-C54E136A326F}">
      <text>
        <r>
          <rPr>
            <b/>
            <sz val="9"/>
            <color indexed="81"/>
            <rFont val="MS P ゴシック"/>
            <family val="3"/>
            <charset val="128"/>
          </rPr>
          <t>軽減対象者の保険者（市町村名）を入力。</t>
        </r>
      </text>
    </comment>
    <comment ref="C4" authorId="0" shapeId="0" xr:uid="{A55F646A-C729-45A6-BF4A-B7EA46F3AE24}">
      <text>
        <r>
          <rPr>
            <b/>
            <sz val="9"/>
            <color indexed="81"/>
            <rFont val="MS P ゴシック"/>
            <family val="3"/>
            <charset val="128"/>
          </rPr>
          <t>軽減対象者の被保険者番号を入力。</t>
        </r>
      </text>
    </comment>
    <comment ref="C5" authorId="1" shapeId="0" xr:uid="{14E81B68-4CF0-4638-B698-9AAF00E72D8A}">
      <text>
        <r>
          <rPr>
            <b/>
            <sz val="9"/>
            <color indexed="81"/>
            <rFont val="ＭＳ Ｐゴシック"/>
            <family val="3"/>
            <charset val="128"/>
          </rPr>
          <t>軽減対象者の氏名（カタカナ）を入力。</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38D4784D-0F17-4126-BF7D-D21993ED8E07}">
      <text>
        <r>
          <rPr>
            <b/>
            <sz val="9"/>
            <color indexed="81"/>
            <rFont val="MS P ゴシック"/>
            <family val="3"/>
            <charset val="128"/>
          </rPr>
          <t>軽減対象者の保険者（市町村名）を入力。</t>
        </r>
      </text>
    </comment>
    <comment ref="C4" authorId="0" shapeId="0" xr:uid="{05B207E4-1C7C-4A3E-8498-4580EED34BE2}">
      <text>
        <r>
          <rPr>
            <b/>
            <sz val="9"/>
            <color indexed="81"/>
            <rFont val="MS P ゴシック"/>
            <family val="3"/>
            <charset val="128"/>
          </rPr>
          <t>軽減対象者の被保険者番号を入力。</t>
        </r>
      </text>
    </comment>
    <comment ref="C5" authorId="1" shapeId="0" xr:uid="{0B87E060-9055-4E9C-A185-01ED2C94E29D}">
      <text>
        <r>
          <rPr>
            <b/>
            <sz val="9"/>
            <color indexed="81"/>
            <rFont val="ＭＳ Ｐゴシック"/>
            <family val="3"/>
            <charset val="128"/>
          </rPr>
          <t>軽減対象者の氏名（カタカナ）を入力。</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F9166A5B-D22C-4BF4-9470-F7329716A361}">
      <text>
        <r>
          <rPr>
            <b/>
            <sz val="9"/>
            <color indexed="81"/>
            <rFont val="MS P ゴシック"/>
            <family val="3"/>
            <charset val="128"/>
          </rPr>
          <t>軽減対象者の保険者（市町村名）を入力。</t>
        </r>
      </text>
    </comment>
    <comment ref="C4" authorId="0" shapeId="0" xr:uid="{3DF863C7-1623-4C34-8A28-4AEE7F79C1FE}">
      <text>
        <r>
          <rPr>
            <b/>
            <sz val="9"/>
            <color indexed="81"/>
            <rFont val="MS P ゴシック"/>
            <family val="3"/>
            <charset val="128"/>
          </rPr>
          <t>軽減対象者の被保険者番号を入力。</t>
        </r>
      </text>
    </comment>
    <comment ref="C5" authorId="1" shapeId="0" xr:uid="{A636756F-6E44-466E-8FD9-F3A7BBD428B7}">
      <text>
        <r>
          <rPr>
            <b/>
            <sz val="9"/>
            <color indexed="81"/>
            <rFont val="ＭＳ Ｐゴシック"/>
            <family val="3"/>
            <charset val="128"/>
          </rPr>
          <t>軽減対象者の氏名（カタカナ）を入力。</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3F9B18C6-CDFC-4A23-A596-E9D9D6A6D03C}">
      <text>
        <r>
          <rPr>
            <b/>
            <sz val="9"/>
            <color indexed="81"/>
            <rFont val="MS P ゴシック"/>
            <family val="3"/>
            <charset val="128"/>
          </rPr>
          <t>軽減対象者の保険者（市町村名）を入力。</t>
        </r>
      </text>
    </comment>
    <comment ref="C4" authorId="0" shapeId="0" xr:uid="{7CA82488-ADAF-4E78-9F40-A4BE0120F00E}">
      <text>
        <r>
          <rPr>
            <b/>
            <sz val="9"/>
            <color indexed="81"/>
            <rFont val="MS P ゴシック"/>
            <family val="3"/>
            <charset val="128"/>
          </rPr>
          <t>軽減対象者の被保険者番号を入力。</t>
        </r>
      </text>
    </comment>
    <comment ref="C5" authorId="1" shapeId="0" xr:uid="{B95ED982-6986-46AC-BB9B-C64D42610DA7}">
      <text>
        <r>
          <rPr>
            <b/>
            <sz val="9"/>
            <color indexed="81"/>
            <rFont val="ＭＳ Ｐゴシック"/>
            <family val="3"/>
            <charset val="128"/>
          </rPr>
          <t>軽減対象者の氏名（カタカナ）を入力。</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5D6F93CA-E137-45A4-BCEF-F20033B5F687}">
      <text>
        <r>
          <rPr>
            <b/>
            <sz val="9"/>
            <color indexed="81"/>
            <rFont val="MS P ゴシック"/>
            <family val="3"/>
            <charset val="128"/>
          </rPr>
          <t>軽減対象者の保険者（市町村名）を入力。</t>
        </r>
      </text>
    </comment>
    <comment ref="C4" authorId="0" shapeId="0" xr:uid="{943967E8-3CF2-4F66-BF97-F8717880D5E6}">
      <text>
        <r>
          <rPr>
            <b/>
            <sz val="9"/>
            <color indexed="81"/>
            <rFont val="MS P ゴシック"/>
            <family val="3"/>
            <charset val="128"/>
          </rPr>
          <t>軽減対象者の被保険者番号を入力。</t>
        </r>
      </text>
    </comment>
    <comment ref="C5" authorId="1" shapeId="0" xr:uid="{DD19B33E-8A96-4343-BBE7-330BC9ECFBAE}">
      <text>
        <r>
          <rPr>
            <b/>
            <sz val="9"/>
            <color indexed="81"/>
            <rFont val="ＭＳ Ｐゴシック"/>
            <family val="3"/>
            <charset val="128"/>
          </rPr>
          <t>軽減対象者の氏名（カタカナ）を入力。</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7D166FC7-8769-493A-8A1E-0DC418F9E1EA}">
      <text>
        <r>
          <rPr>
            <b/>
            <sz val="9"/>
            <color indexed="81"/>
            <rFont val="MS P ゴシック"/>
            <family val="3"/>
            <charset val="128"/>
          </rPr>
          <t>軽減対象者の保険者（市町村名）を入力。</t>
        </r>
      </text>
    </comment>
    <comment ref="C4" authorId="0" shapeId="0" xr:uid="{97F50E1C-D926-4EF1-81BC-801C4ABCD531}">
      <text>
        <r>
          <rPr>
            <b/>
            <sz val="9"/>
            <color indexed="81"/>
            <rFont val="MS P ゴシック"/>
            <family val="3"/>
            <charset val="128"/>
          </rPr>
          <t>軽減対象者の被保険者番号を入力。</t>
        </r>
      </text>
    </comment>
    <comment ref="C5" authorId="1" shapeId="0" xr:uid="{2095D1D3-AC9C-4170-AAAA-096BCB56C016}">
      <text>
        <r>
          <rPr>
            <b/>
            <sz val="9"/>
            <color indexed="81"/>
            <rFont val="ＭＳ Ｐゴシック"/>
            <family val="3"/>
            <charset val="128"/>
          </rPr>
          <t>軽減対象者の氏名（カタカナ）を入力。</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B53DF4C6-D9E6-45BF-9B96-C53F2DAE48CF}">
      <text>
        <r>
          <rPr>
            <b/>
            <sz val="9"/>
            <color indexed="81"/>
            <rFont val="MS P ゴシック"/>
            <family val="3"/>
            <charset val="128"/>
          </rPr>
          <t>軽減対象者の保険者（市町村名）を入力。</t>
        </r>
      </text>
    </comment>
    <comment ref="C4" authorId="0" shapeId="0" xr:uid="{61C49B63-8495-4709-AB9C-BC1496ECE174}">
      <text>
        <r>
          <rPr>
            <b/>
            <sz val="9"/>
            <color indexed="81"/>
            <rFont val="MS P ゴシック"/>
            <family val="3"/>
            <charset val="128"/>
          </rPr>
          <t>軽減対象者の被保険者番号を入力。</t>
        </r>
      </text>
    </comment>
    <comment ref="C5" authorId="1" shapeId="0" xr:uid="{3B8E8BCF-7450-4921-8CEC-58F1DB8EE72A}">
      <text>
        <r>
          <rPr>
            <b/>
            <sz val="9"/>
            <color indexed="81"/>
            <rFont val="ＭＳ Ｐゴシック"/>
            <family val="3"/>
            <charset val="128"/>
          </rPr>
          <t>軽減対象者の氏名（カタカナ）を入力。</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C20744C9-46F0-4ADE-9031-8D5BB9286202}">
      <text>
        <r>
          <rPr>
            <b/>
            <sz val="9"/>
            <color indexed="81"/>
            <rFont val="MS P ゴシック"/>
            <family val="3"/>
            <charset val="128"/>
          </rPr>
          <t>軽減対象者の保険者（市町村名）を入力。</t>
        </r>
      </text>
    </comment>
    <comment ref="C4" authorId="0" shapeId="0" xr:uid="{08E133CF-3458-4E21-AC3A-F39FF5EA3C0A}">
      <text>
        <r>
          <rPr>
            <b/>
            <sz val="9"/>
            <color indexed="81"/>
            <rFont val="MS P ゴシック"/>
            <family val="3"/>
            <charset val="128"/>
          </rPr>
          <t>軽減対象者の被保険者番号を入力。</t>
        </r>
      </text>
    </comment>
    <comment ref="C5" authorId="1" shapeId="0" xr:uid="{0C1255D9-6796-4691-B8FA-4E9344C08D9E}">
      <text>
        <r>
          <rPr>
            <b/>
            <sz val="9"/>
            <color indexed="81"/>
            <rFont val="ＭＳ Ｐゴシック"/>
            <family val="3"/>
            <charset val="128"/>
          </rPr>
          <t>軽減対象者の氏名（カタカナ）を入力。</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329F391F-A883-4B1C-A17C-53022A8FECB5}">
      <text>
        <r>
          <rPr>
            <b/>
            <sz val="9"/>
            <color indexed="81"/>
            <rFont val="MS P ゴシック"/>
            <family val="3"/>
            <charset val="128"/>
          </rPr>
          <t>軽減対象者の保険者（市町村名）を入力。</t>
        </r>
      </text>
    </comment>
    <comment ref="C4" authorId="0" shapeId="0" xr:uid="{070666A8-0107-43C1-B321-1A6809EBCCDA}">
      <text>
        <r>
          <rPr>
            <b/>
            <sz val="9"/>
            <color indexed="81"/>
            <rFont val="MS P ゴシック"/>
            <family val="3"/>
            <charset val="128"/>
          </rPr>
          <t>軽減対象者の被保険者番号を入力。</t>
        </r>
      </text>
    </comment>
    <comment ref="C5" authorId="1" shapeId="0" xr:uid="{3AB9E64A-D4C9-43F8-9C60-DA8DE851917A}">
      <text>
        <r>
          <rPr>
            <b/>
            <sz val="9"/>
            <color indexed="81"/>
            <rFont val="ＭＳ Ｐゴシック"/>
            <family val="3"/>
            <charset val="128"/>
          </rPr>
          <t>軽減対象者の氏名（カタカナ）を入力。</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53858537-6CF6-4DF3-8964-45C61F6C02D0}">
      <text>
        <r>
          <rPr>
            <b/>
            <sz val="9"/>
            <color indexed="81"/>
            <rFont val="MS P ゴシック"/>
            <family val="3"/>
            <charset val="128"/>
          </rPr>
          <t>軽減対象者の保険者（市町村名）を入力。</t>
        </r>
      </text>
    </comment>
    <comment ref="C4" authorId="0" shapeId="0" xr:uid="{26FB40CB-E807-465E-841F-1894E478A790}">
      <text>
        <r>
          <rPr>
            <b/>
            <sz val="9"/>
            <color indexed="81"/>
            <rFont val="MS P ゴシック"/>
            <family val="3"/>
            <charset val="128"/>
          </rPr>
          <t>軽減対象者の被保険者番号を入力。</t>
        </r>
      </text>
    </comment>
    <comment ref="C5" authorId="1" shapeId="0" xr:uid="{01139E87-64C9-45E7-B2B1-014EB51303CE}">
      <text>
        <r>
          <rPr>
            <b/>
            <sz val="9"/>
            <color indexed="81"/>
            <rFont val="ＭＳ Ｐゴシック"/>
            <family val="3"/>
            <charset val="128"/>
          </rPr>
          <t>軽減対象者の氏名（カタカナ）を入力。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70A1400B-B940-4EA8-87C0-5EBF08B3E8BE}">
      <text>
        <r>
          <rPr>
            <b/>
            <sz val="9"/>
            <color indexed="81"/>
            <rFont val="MS P ゴシック"/>
            <family val="3"/>
            <charset val="128"/>
          </rPr>
          <t>軽減対象者の被保険者番号を入力。</t>
        </r>
      </text>
    </comment>
    <comment ref="C5" authorId="1" shapeId="0" xr:uid="{B6221ED9-58F3-4590-87BA-F1E7ADBFDBA5}">
      <text>
        <r>
          <rPr>
            <b/>
            <sz val="9"/>
            <color indexed="81"/>
            <rFont val="ＭＳ Ｐゴシック"/>
            <family val="3"/>
            <charset val="128"/>
          </rPr>
          <t>軽減対象者の氏名（カタカナ）を入力。</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8AA01F0A-56F3-414C-8B26-88BB6E0E1D6E}">
      <text>
        <r>
          <rPr>
            <b/>
            <sz val="9"/>
            <color indexed="81"/>
            <rFont val="MS P ゴシック"/>
            <family val="3"/>
            <charset val="128"/>
          </rPr>
          <t>軽減対象者の保険者（市町村名）を入力。</t>
        </r>
      </text>
    </comment>
    <comment ref="C4" authorId="0" shapeId="0" xr:uid="{6FDA5330-F1B8-4354-9549-744E37D587B6}">
      <text>
        <r>
          <rPr>
            <b/>
            <sz val="9"/>
            <color indexed="81"/>
            <rFont val="MS P ゴシック"/>
            <family val="3"/>
            <charset val="128"/>
          </rPr>
          <t>軽減対象者の被保険者番号を入力。</t>
        </r>
      </text>
    </comment>
    <comment ref="C5" authorId="1" shapeId="0" xr:uid="{22ABBEFC-E3C1-4ADD-893D-F9ECAD9EBB47}">
      <text>
        <r>
          <rPr>
            <b/>
            <sz val="9"/>
            <color indexed="81"/>
            <rFont val="ＭＳ Ｐゴシック"/>
            <family val="3"/>
            <charset val="128"/>
          </rPr>
          <t>軽減対象者の氏名（カタカナ）を入力。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FFB4BBAA-E373-4129-9E83-F4237F7264EC}">
      <text>
        <r>
          <rPr>
            <b/>
            <sz val="9"/>
            <color indexed="81"/>
            <rFont val="MS P ゴシック"/>
            <family val="3"/>
            <charset val="128"/>
          </rPr>
          <t>軽減対象者の被保険者番号を入力。</t>
        </r>
      </text>
    </comment>
    <comment ref="C5" authorId="1" shapeId="0" xr:uid="{0E383447-E28A-46E3-B0F5-DB37045357BD}">
      <text>
        <r>
          <rPr>
            <b/>
            <sz val="9"/>
            <color indexed="81"/>
            <rFont val="ＭＳ Ｐゴシック"/>
            <family val="3"/>
            <charset val="128"/>
          </rPr>
          <t>軽減対象者の氏名（カタカナ）を入力。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F9F1B0C5-C5A5-4AAF-829B-EFCEE3CC2FE5}">
      <text>
        <r>
          <rPr>
            <b/>
            <sz val="9"/>
            <color indexed="81"/>
            <rFont val="MS P ゴシック"/>
            <family val="3"/>
            <charset val="128"/>
          </rPr>
          <t>軽減対象者の被保険者番号を入力。</t>
        </r>
      </text>
    </comment>
    <comment ref="C5" authorId="1" shapeId="0" xr:uid="{0EC91B42-9111-44BA-8ADE-25AD0A1E4275}">
      <text>
        <r>
          <rPr>
            <b/>
            <sz val="9"/>
            <color indexed="81"/>
            <rFont val="ＭＳ Ｐゴシック"/>
            <family val="3"/>
            <charset val="128"/>
          </rPr>
          <t>軽減対象者の氏名（カタカナ）を入力。</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74D48CAB-2F10-44DB-B69E-A01FD474EC73}">
      <text>
        <r>
          <rPr>
            <b/>
            <sz val="9"/>
            <color indexed="81"/>
            <rFont val="MS P ゴシック"/>
            <family val="3"/>
            <charset val="128"/>
          </rPr>
          <t>軽減対象者の被保険者番号を入力。</t>
        </r>
      </text>
    </comment>
    <comment ref="C5" authorId="1" shapeId="0" xr:uid="{EEA1FD9D-A719-4797-B6CF-C834D35ED149}">
      <text>
        <r>
          <rPr>
            <b/>
            <sz val="9"/>
            <color indexed="81"/>
            <rFont val="ＭＳ Ｐゴシック"/>
            <family val="3"/>
            <charset val="128"/>
          </rPr>
          <t>軽減対象者の氏名（カタカナ）を入力。</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3AF821D2-A44F-4E74-8170-819F31DB756A}">
      <text>
        <r>
          <rPr>
            <b/>
            <sz val="9"/>
            <color indexed="81"/>
            <rFont val="MS P ゴシック"/>
            <family val="3"/>
            <charset val="128"/>
          </rPr>
          <t>軽減対象者の被保険者番号を入力。</t>
        </r>
      </text>
    </comment>
    <comment ref="C5" authorId="1" shapeId="0" xr:uid="{3DD41039-FAC7-4906-9CB1-A4DF824A43C1}">
      <text>
        <r>
          <rPr>
            <b/>
            <sz val="9"/>
            <color indexed="81"/>
            <rFont val="ＭＳ Ｐゴシック"/>
            <family val="3"/>
            <charset val="128"/>
          </rPr>
          <t>軽減対象者の氏名（カタカナ）を入力。</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C775D90C-BB35-49A4-8901-C4D714E04F50}">
      <text>
        <r>
          <rPr>
            <b/>
            <sz val="9"/>
            <color indexed="81"/>
            <rFont val="MS P ゴシック"/>
            <family val="3"/>
            <charset val="128"/>
          </rPr>
          <t>軽減対象者の被保険者番号を入力。</t>
        </r>
      </text>
    </comment>
    <comment ref="C5" authorId="1" shapeId="0" xr:uid="{1D0E41F3-9535-4E58-BE1E-B7BD7FD14472}">
      <text>
        <r>
          <rPr>
            <b/>
            <sz val="9"/>
            <color indexed="81"/>
            <rFont val="ＭＳ Ｐゴシック"/>
            <family val="3"/>
            <charset val="128"/>
          </rPr>
          <t>軽減対象者の氏名（カタカナ）を入力。</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CEF1FD47-AFE4-435F-85AE-BACC365946E9}">
      <text>
        <r>
          <rPr>
            <b/>
            <sz val="9"/>
            <color indexed="81"/>
            <rFont val="MS P ゴシック"/>
            <family val="3"/>
            <charset val="128"/>
          </rPr>
          <t>軽減対象者の被保険者番号を入力。</t>
        </r>
      </text>
    </comment>
    <comment ref="C5" authorId="1" shapeId="0" xr:uid="{C3A26C96-1B73-4A48-9C80-2DDF9158988D}">
      <text>
        <r>
          <rPr>
            <b/>
            <sz val="9"/>
            <color indexed="81"/>
            <rFont val="ＭＳ Ｐゴシック"/>
            <family val="3"/>
            <charset val="128"/>
          </rPr>
          <t>軽減対象者の氏名（カタカナ）を入力。</t>
        </r>
      </text>
    </comment>
  </commentList>
</comments>
</file>

<file path=xl/sharedStrings.xml><?xml version="1.0" encoding="utf-8"?>
<sst xmlns="http://schemas.openxmlformats.org/spreadsheetml/2006/main" count="2791" uniqueCount="107">
  <si>
    <t>1氏名</t>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</si>
  <si>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</si>
  <si>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訪問介護</t>
    <rPh sb="0" eb="2">
      <t>ホウモン</t>
    </rPh>
    <rPh sb="2" eb="4">
      <t>カイゴ</t>
    </rPh>
    <phoneticPr fontId="2"/>
  </si>
  <si>
    <r>
      <t xml:space="preserve">③居住費
</t>
    </r>
    <r>
      <rPr>
        <u/>
        <sz val="11"/>
        <rFont val="ＭＳ Ｐゴシック"/>
        <family val="3"/>
        <charset val="128"/>
      </rPr>
      <t>上段（１日あたりの負担限度額×利用日数×25％）</t>
    </r>
    <r>
      <rPr>
        <sz val="11"/>
        <rFont val="ＭＳ Ｐゴシック"/>
        <family val="3"/>
        <charset val="128"/>
      </rPr>
      <t xml:space="preserve">
</t>
    </r>
    <r>
      <rPr>
        <u/>
        <sz val="11"/>
        <rFont val="ＭＳ Ｐゴシック"/>
        <family val="3"/>
        <charset val="128"/>
      </rPr>
      <t>※生活保護受給の場合は下段（１日あたりの負担限度額×利用日数×100％）</t>
    </r>
    <rPh sb="1" eb="3">
      <t>キョジュウ</t>
    </rPh>
    <rPh sb="3" eb="4">
      <t>ヒ</t>
    </rPh>
    <rPh sb="5" eb="7">
      <t>ジョウダン</t>
    </rPh>
    <rPh sb="9" eb="10">
      <t>ニチ</t>
    </rPh>
    <rPh sb="14" eb="16">
      <t>フタン</t>
    </rPh>
    <rPh sb="16" eb="18">
      <t>ゲンド</t>
    </rPh>
    <rPh sb="18" eb="19">
      <t>ガク</t>
    </rPh>
    <rPh sb="20" eb="22">
      <t>リヨウ</t>
    </rPh>
    <rPh sb="22" eb="24">
      <t>ニッスウ</t>
    </rPh>
    <rPh sb="31" eb="33">
      <t>セイカツ</t>
    </rPh>
    <rPh sb="33" eb="35">
      <t>ホゴ</t>
    </rPh>
    <rPh sb="35" eb="37">
      <t>ジュキュウ</t>
    </rPh>
    <rPh sb="38" eb="40">
      <t>バアイ</t>
    </rPh>
    <rPh sb="41" eb="43">
      <t>カダン</t>
    </rPh>
    <rPh sb="45" eb="46">
      <t>ニチ</t>
    </rPh>
    <rPh sb="50" eb="52">
      <t>フタン</t>
    </rPh>
    <rPh sb="52" eb="54">
      <t>ゲンド</t>
    </rPh>
    <rPh sb="54" eb="55">
      <t>ガク</t>
    </rPh>
    <rPh sb="56" eb="58">
      <t>リヨウ</t>
    </rPh>
    <rPh sb="58" eb="59">
      <t>ヒ</t>
    </rPh>
    <rPh sb="59" eb="60">
      <t>カズ</t>
    </rPh>
    <phoneticPr fontId="2"/>
  </si>
  <si>
    <t>②＋③計</t>
    <rPh sb="3" eb="4">
      <t>ケイ</t>
    </rPh>
    <phoneticPr fontId="2"/>
  </si>
  <si>
    <t>①+②+③
月毎の軽減総額</t>
    <rPh sb="6" eb="8">
      <t>ツキゴト</t>
    </rPh>
    <rPh sb="9" eb="11">
      <t>ケイゲン</t>
    </rPh>
    <rPh sb="11" eb="13">
      <t>ソウガク</t>
    </rPh>
    <phoneticPr fontId="2"/>
  </si>
  <si>
    <t>通所介護</t>
    <rPh sb="0" eb="2">
      <t>ツウショ</t>
    </rPh>
    <rPh sb="2" eb="4">
      <t>カイゴ</t>
    </rPh>
    <phoneticPr fontId="2"/>
  </si>
  <si>
    <t>ユニット型個室</t>
    <rPh sb="4" eb="5">
      <t>カタ</t>
    </rPh>
    <rPh sb="5" eb="7">
      <t>コシツ</t>
    </rPh>
    <phoneticPr fontId="2"/>
  </si>
  <si>
    <t>従来型個室</t>
    <rPh sb="0" eb="3">
      <t>ジュウライガタ</t>
    </rPh>
    <rPh sb="3" eb="5">
      <t>コシツ</t>
    </rPh>
    <phoneticPr fontId="2"/>
  </si>
  <si>
    <t>多床室</t>
    <rPh sb="0" eb="3">
      <t>タショウシツ</t>
    </rPh>
    <phoneticPr fontId="2"/>
  </si>
  <si>
    <t>計</t>
    <rPh sb="0" eb="1">
      <t>ケイ</t>
    </rPh>
    <phoneticPr fontId="2"/>
  </si>
  <si>
    <t>短期入所生活介護</t>
    <rPh sb="0" eb="2">
      <t>タンキ</t>
    </rPh>
    <rPh sb="2" eb="4">
      <t>ニュウショ</t>
    </rPh>
    <rPh sb="4" eb="6">
      <t>セイカツ</t>
    </rPh>
    <rPh sb="6" eb="8">
      <t>カイゴ</t>
    </rPh>
    <phoneticPr fontId="2"/>
  </si>
  <si>
    <t>利用者負担額</t>
    <rPh sb="0" eb="2">
      <t>リヨウ</t>
    </rPh>
    <rPh sb="2" eb="3">
      <t>シャ</t>
    </rPh>
    <rPh sb="3" eb="5">
      <t>フタン</t>
    </rPh>
    <rPh sb="5" eb="6">
      <t>ガク</t>
    </rPh>
    <phoneticPr fontId="2"/>
  </si>
  <si>
    <t>軽減額</t>
    <rPh sb="0" eb="2">
      <t>ケイゲン</t>
    </rPh>
    <rPh sb="2" eb="3">
      <t>ガク</t>
    </rPh>
    <phoneticPr fontId="2"/>
  </si>
  <si>
    <t>円/日</t>
    <rPh sb="0" eb="1">
      <t>エン</t>
    </rPh>
    <rPh sb="2" eb="3">
      <t>ヒ</t>
    </rPh>
    <phoneticPr fontId="2"/>
  </si>
  <si>
    <t>日数</t>
    <rPh sb="0" eb="1">
      <t>ヒ</t>
    </rPh>
    <rPh sb="1" eb="2">
      <t>スウ</t>
    </rPh>
    <phoneticPr fontId="2"/>
  </si>
  <si>
    <t>日数</t>
    <rPh sb="0" eb="2">
      <t>ニッスウ</t>
    </rPh>
    <phoneticPr fontId="2"/>
  </si>
  <si>
    <t>夜間対応型訪問介護</t>
    <rPh sb="0" eb="2">
      <t>ヤカン</t>
    </rPh>
    <rPh sb="2" eb="5">
      <t>タイオウガタ</t>
    </rPh>
    <rPh sb="5" eb="7">
      <t>ホウモン</t>
    </rPh>
    <rPh sb="7" eb="9">
      <t>カイゴ</t>
    </rPh>
    <phoneticPr fontId="2"/>
  </si>
  <si>
    <t>地域密着型通所介護</t>
    <rPh sb="0" eb="2">
      <t>チイキ</t>
    </rPh>
    <rPh sb="2" eb="5">
      <t>ミッチャクガタ</t>
    </rPh>
    <rPh sb="5" eb="7">
      <t>ツウショ</t>
    </rPh>
    <rPh sb="7" eb="9">
      <t>カイゴ</t>
    </rPh>
    <phoneticPr fontId="2"/>
  </si>
  <si>
    <t>認知症対応型通所介護</t>
    <rPh sb="0" eb="2">
      <t>ニンチ</t>
    </rPh>
    <rPh sb="2" eb="3">
      <t>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</si>
  <si>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</si>
  <si>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</si>
  <si>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</si>
  <si>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</si>
  <si>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</si>
  <si>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利用者負担総額等明細</t>
    <phoneticPr fontId="2"/>
  </si>
  <si>
    <t>提供年月</t>
    <rPh sb="0" eb="2">
      <t>テイキョウ</t>
    </rPh>
    <rPh sb="2" eb="4">
      <t>ネンゲツ</t>
    </rPh>
    <phoneticPr fontId="2"/>
  </si>
  <si>
    <t>事業所状況欄</t>
    <rPh sb="0" eb="3">
      <t>ジギョウショ</t>
    </rPh>
    <rPh sb="3" eb="5">
      <t>ジョウキョウ</t>
    </rPh>
    <rPh sb="5" eb="6">
      <t>ラン</t>
    </rPh>
    <phoneticPr fontId="2"/>
  </si>
  <si>
    <t>②軽減総額</t>
    <rPh sb="1" eb="3">
      <t>ケイゲン</t>
    </rPh>
    <rPh sb="3" eb="5">
      <t>ソウガク</t>
    </rPh>
    <phoneticPr fontId="2"/>
  </si>
  <si>
    <t>件数</t>
    <rPh sb="0" eb="2">
      <t>ケンスウ</t>
    </rPh>
    <phoneticPr fontId="2"/>
  </si>
  <si>
    <t>合計金額</t>
    <rPh sb="0" eb="2">
      <t>ゴウケイ</t>
    </rPh>
    <rPh sb="2" eb="4">
      <t>キンガク</t>
    </rPh>
    <phoneticPr fontId="2"/>
  </si>
  <si>
    <t>③うち
相模原市被保険者分
軽減総額</t>
    <phoneticPr fontId="2"/>
  </si>
  <si>
    <t>サービス費</t>
    <rPh sb="4" eb="5">
      <t>ヒ</t>
    </rPh>
    <phoneticPr fontId="2"/>
  </si>
  <si>
    <t>食費・居住費</t>
    <rPh sb="0" eb="2">
      <t>ショクヒ</t>
    </rPh>
    <phoneticPr fontId="2"/>
  </si>
  <si>
    <t>合計</t>
    <rPh sb="0" eb="2">
      <t>ゴウケイ</t>
    </rPh>
    <phoneticPr fontId="2"/>
  </si>
  <si>
    <t>生保</t>
    <rPh sb="0" eb="2">
      <t>セイホ</t>
    </rPh>
    <phoneticPr fontId="2"/>
  </si>
  <si>
    <t>生保以外</t>
    <rPh sb="0" eb="2">
      <t>セイホ</t>
    </rPh>
    <rPh sb="2" eb="4">
      <t>イガイ</t>
    </rPh>
    <phoneticPr fontId="2"/>
  </si>
  <si>
    <t>介護老人福祉施設サービス</t>
    <rPh sb="0" eb="2">
      <t>カイゴ</t>
    </rPh>
    <rPh sb="2" eb="4">
      <t>ロウジン</t>
    </rPh>
    <rPh sb="4" eb="6">
      <t>フクシ</t>
    </rPh>
    <rPh sb="6" eb="8">
      <t>シセツ</t>
    </rPh>
    <phoneticPr fontId="2"/>
  </si>
  <si>
    <r>
      <t xml:space="preserve">①サービス費
（利用者負担額×25％）
</t>
    </r>
    <r>
      <rPr>
        <sz val="9"/>
        <rFont val="ＭＳ Ｐゴシック"/>
        <family val="3"/>
        <charset val="128"/>
      </rPr>
      <t>※小数点以下切捨て
※生活保護受給者は軽減無し
※サービス種別、利用者負担段階によっては軽減無し</t>
    </r>
    <rPh sb="5" eb="6">
      <t>ヒ</t>
    </rPh>
    <rPh sb="8" eb="10">
      <t>リヨウ</t>
    </rPh>
    <rPh sb="10" eb="11">
      <t>シャ</t>
    </rPh>
    <rPh sb="11" eb="13">
      <t>フタン</t>
    </rPh>
    <rPh sb="13" eb="14">
      <t>ガク</t>
    </rPh>
    <rPh sb="21" eb="24">
      <t>ショウスウテン</t>
    </rPh>
    <rPh sb="24" eb="26">
      <t>イカ</t>
    </rPh>
    <rPh sb="26" eb="28">
      <t>キリス</t>
    </rPh>
    <rPh sb="31" eb="33">
      <t>セイカツ</t>
    </rPh>
    <rPh sb="33" eb="35">
      <t>ホゴ</t>
    </rPh>
    <rPh sb="35" eb="38">
      <t>ジュキュウシャ</t>
    </rPh>
    <rPh sb="39" eb="41">
      <t>ケイゲン</t>
    </rPh>
    <rPh sb="41" eb="42">
      <t>ナ</t>
    </rPh>
    <rPh sb="49" eb="51">
      <t>シュベツ</t>
    </rPh>
    <rPh sb="52" eb="55">
      <t>リヨウシャ</t>
    </rPh>
    <rPh sb="55" eb="57">
      <t>フタン</t>
    </rPh>
    <rPh sb="57" eb="59">
      <t>ダンカイ</t>
    </rPh>
    <rPh sb="64" eb="66">
      <t>ケイゲン</t>
    </rPh>
    <rPh sb="66" eb="67">
      <t>ナ</t>
    </rPh>
    <phoneticPr fontId="2"/>
  </si>
  <si>
    <t>介護予防訪問介護(総合事業の訪問事業（現行相当のみ）を含む)</t>
    <rPh sb="0" eb="2">
      <t>カイゴ</t>
    </rPh>
    <rPh sb="2" eb="4">
      <t>ヨボウ</t>
    </rPh>
    <rPh sb="4" eb="6">
      <t>ホウモン</t>
    </rPh>
    <rPh sb="6" eb="8">
      <t>カイゴ</t>
    </rPh>
    <phoneticPr fontId="2"/>
  </si>
  <si>
    <t>介護予防通所介護(総合事業の通所事業（現行相当のみ）を含む)</t>
    <rPh sb="0" eb="2">
      <t>カイゴ</t>
    </rPh>
    <rPh sb="2" eb="4">
      <t>ヨボウ</t>
    </rPh>
    <rPh sb="4" eb="6">
      <t>ツウショ</t>
    </rPh>
    <rPh sb="6" eb="8">
      <t>カイゴ</t>
    </rPh>
    <rPh sb="14" eb="16">
      <t>ツウショ</t>
    </rPh>
    <rPh sb="16" eb="18">
      <t>ジギョウ</t>
    </rPh>
    <phoneticPr fontId="2"/>
  </si>
  <si>
    <t>介護予防短期入所生活介護</t>
    <rPh sb="0" eb="2">
      <t>カイゴ</t>
    </rPh>
    <rPh sb="2" eb="4">
      <t>ヨボウ</t>
    </rPh>
    <rPh sb="4" eb="6">
      <t>タンキ</t>
    </rPh>
    <rPh sb="6" eb="8">
      <t>ニュウショ</t>
    </rPh>
    <rPh sb="8" eb="10">
      <t>セイカツ</t>
    </rPh>
    <rPh sb="10" eb="12">
      <t>カイゴ</t>
    </rPh>
    <phoneticPr fontId="2"/>
  </si>
  <si>
    <t>食費
軽減額</t>
    <rPh sb="0" eb="2">
      <t>ショクヒ</t>
    </rPh>
    <rPh sb="3" eb="5">
      <t>ケイゲン</t>
    </rPh>
    <rPh sb="5" eb="6">
      <t>ガク</t>
    </rPh>
    <phoneticPr fontId="2"/>
  </si>
  <si>
    <t>居住費
軽減額</t>
    <rPh sb="0" eb="2">
      <t>キョジュウ</t>
    </rPh>
    <rPh sb="2" eb="3">
      <t>ヒ</t>
    </rPh>
    <rPh sb="4" eb="6">
      <t>ケイゲン</t>
    </rPh>
    <rPh sb="6" eb="7">
      <t>ガク</t>
    </rPh>
    <phoneticPr fontId="2"/>
  </si>
  <si>
    <t>サービス費
軽減額</t>
    <rPh sb="4" eb="5">
      <t>ヒ</t>
    </rPh>
    <rPh sb="6" eb="8">
      <t>ケイゲン</t>
    </rPh>
    <rPh sb="8" eb="9">
      <t>ガク</t>
    </rPh>
    <phoneticPr fontId="2"/>
  </si>
  <si>
    <t>食費居住費
軽減総額</t>
    <rPh sb="0" eb="2">
      <t>ショクヒ</t>
    </rPh>
    <rPh sb="2" eb="4">
      <t>キョジュウ</t>
    </rPh>
    <rPh sb="4" eb="5">
      <t>ヒ</t>
    </rPh>
    <rPh sb="6" eb="8">
      <t>ケイゲン</t>
    </rPh>
    <rPh sb="8" eb="10">
      <t>ソウガク</t>
    </rPh>
    <phoneticPr fontId="2"/>
  </si>
  <si>
    <t>ユニット型個室的多床室</t>
    <rPh sb="4" eb="5">
      <t>ガタ</t>
    </rPh>
    <rPh sb="5" eb="7">
      <t>コシツ</t>
    </rPh>
    <rPh sb="7" eb="8">
      <t>テキ</t>
    </rPh>
    <rPh sb="8" eb="11">
      <t>タショウシツ</t>
    </rPh>
    <phoneticPr fontId="2"/>
  </si>
  <si>
    <r>
      <t xml:space="preserve">②食費（1日あたりの負担限度額×利用日数×25％）
</t>
    </r>
    <r>
      <rPr>
        <sz val="9"/>
        <rFont val="ＭＳ Ｐゴシック"/>
        <family val="3"/>
        <charset val="128"/>
      </rPr>
      <t>※小数点以下切捨て
※生活保護受給者は軽減無し
※通所介護の場合は、１日あたりの食費×利用日数</t>
    </r>
    <rPh sb="1" eb="3">
      <t>ショクヒ</t>
    </rPh>
    <rPh sb="5" eb="6">
      <t>ニチ</t>
    </rPh>
    <rPh sb="10" eb="12">
      <t>フタン</t>
    </rPh>
    <rPh sb="12" eb="14">
      <t>ゲンド</t>
    </rPh>
    <rPh sb="14" eb="15">
      <t>ガク</t>
    </rPh>
    <rPh sb="16" eb="18">
      <t>リヨウ</t>
    </rPh>
    <rPh sb="18" eb="20">
      <t>ニッスウ</t>
    </rPh>
    <rPh sb="51" eb="53">
      <t>ツウショ</t>
    </rPh>
    <rPh sb="53" eb="55">
      <t>カイゴ</t>
    </rPh>
    <rPh sb="56" eb="58">
      <t>バアイ</t>
    </rPh>
    <rPh sb="61" eb="62">
      <t>ニチ</t>
    </rPh>
    <rPh sb="66" eb="68">
      <t>ショクヒ</t>
    </rPh>
    <rPh sb="69" eb="71">
      <t>リヨウ</t>
    </rPh>
    <rPh sb="71" eb="73">
      <t>ニッスウ</t>
    </rPh>
    <phoneticPr fontId="2"/>
  </si>
  <si>
    <t>「①本来受領すべき利用者負担総額（全利用者の１割～３割負担部分と食費居住費の合計）」には、サービス利用者の全員分を入力してください。</t>
    <rPh sb="2" eb="4">
      <t>ホンライ</t>
    </rPh>
    <rPh sb="4" eb="6">
      <t>ジュリョウ</t>
    </rPh>
    <rPh sb="9" eb="12">
      <t>リヨウシャ</t>
    </rPh>
    <rPh sb="12" eb="14">
      <t>フタン</t>
    </rPh>
    <rPh sb="14" eb="16">
      <t>ソウガク</t>
    </rPh>
    <rPh sb="17" eb="18">
      <t>ゼン</t>
    </rPh>
    <rPh sb="18" eb="21">
      <t>リヨウシャ</t>
    </rPh>
    <rPh sb="23" eb="24">
      <t>ワリ</t>
    </rPh>
    <rPh sb="26" eb="27">
      <t>ワリ</t>
    </rPh>
    <rPh sb="27" eb="29">
      <t>フタン</t>
    </rPh>
    <rPh sb="29" eb="31">
      <t>ブブン</t>
    </rPh>
    <rPh sb="32" eb="34">
      <t>ショクヒ</t>
    </rPh>
    <rPh sb="34" eb="36">
      <t>キョジュウ</t>
    </rPh>
    <rPh sb="36" eb="37">
      <t>ヒ</t>
    </rPh>
    <rPh sb="38" eb="40">
      <t>ゴウケイ</t>
    </rPh>
    <rPh sb="49" eb="52">
      <t>リヨウシャ</t>
    </rPh>
    <rPh sb="53" eb="55">
      <t>ゼンイン</t>
    </rPh>
    <rPh sb="55" eb="56">
      <t>ブン</t>
    </rPh>
    <rPh sb="57" eb="59">
      <t>ニュウリョク</t>
    </rPh>
    <phoneticPr fontId="2"/>
  </si>
  <si>
    <r>
      <t>①本来受領すべき利用者負担総額
（</t>
    </r>
    <r>
      <rPr>
        <b/>
        <sz val="11"/>
        <color indexed="10"/>
        <rFont val="ＭＳ Ｐゴシック"/>
        <family val="3"/>
        <charset val="128"/>
      </rPr>
      <t>全利用者の１割～３割負担部分と食費・居住費の合計</t>
    </r>
    <r>
      <rPr>
        <sz val="11"/>
        <rFont val="ＭＳ Ｐゴシック"/>
        <family val="3"/>
        <charset val="128"/>
      </rPr>
      <t>）</t>
    </r>
    <rPh sb="1" eb="3">
      <t>ホンライ</t>
    </rPh>
    <rPh sb="3" eb="5">
      <t>ジュリョウ</t>
    </rPh>
    <rPh sb="8" eb="11">
      <t>リヨウシャ</t>
    </rPh>
    <rPh sb="11" eb="13">
      <t>フタン</t>
    </rPh>
    <rPh sb="13" eb="15">
      <t>ソウガク</t>
    </rPh>
    <rPh sb="17" eb="18">
      <t>ゼン</t>
    </rPh>
    <rPh sb="18" eb="20">
      <t>リヨウ</t>
    </rPh>
    <rPh sb="20" eb="21">
      <t>シャ</t>
    </rPh>
    <rPh sb="23" eb="24">
      <t>ワリ</t>
    </rPh>
    <rPh sb="26" eb="27">
      <t>ワリ</t>
    </rPh>
    <rPh sb="27" eb="29">
      <t>フタン</t>
    </rPh>
    <rPh sb="29" eb="30">
      <t>ブ</t>
    </rPh>
    <rPh sb="30" eb="31">
      <t>ブン</t>
    </rPh>
    <rPh sb="32" eb="34">
      <t>ショクヒ</t>
    </rPh>
    <rPh sb="35" eb="37">
      <t>キョジュウ</t>
    </rPh>
    <rPh sb="37" eb="38">
      <t>ヒ</t>
    </rPh>
    <rPh sb="39" eb="41">
      <t>ゴウケイ</t>
    </rPh>
    <phoneticPr fontId="2"/>
  </si>
  <si>
    <t>上半期実績報告用</t>
    <rPh sb="0" eb="3">
      <t>カミハンキ</t>
    </rPh>
    <rPh sb="3" eb="5">
      <t>ジッセキ</t>
    </rPh>
    <rPh sb="5" eb="8">
      <t>ホウコクヨウ</t>
    </rPh>
    <phoneticPr fontId="2"/>
  </si>
  <si>
    <t>上半期実績
報告用</t>
    <rPh sb="0" eb="3">
      <t>カミハンキ</t>
    </rPh>
    <rPh sb="3" eb="5">
      <t>ジッセキ</t>
    </rPh>
    <rPh sb="6" eb="9">
      <t>ホウコクヨウ</t>
    </rPh>
    <phoneticPr fontId="2"/>
  </si>
  <si>
    <t>事務処理欄</t>
    <rPh sb="0" eb="2">
      <t>ジム</t>
    </rPh>
    <rPh sb="2" eb="4">
      <t>ショリ</t>
    </rPh>
    <rPh sb="4" eb="5">
      <t>ラン</t>
    </rPh>
    <phoneticPr fontId="2"/>
  </si>
  <si>
    <t>有無</t>
    <rPh sb="0" eb="2">
      <t>ウム</t>
    </rPh>
    <phoneticPr fontId="2"/>
  </si>
  <si>
    <t>期間</t>
    <rPh sb="0" eb="2">
      <t>キカン</t>
    </rPh>
    <phoneticPr fontId="2"/>
  </si>
  <si>
    <t>高額</t>
    <rPh sb="0" eb="2">
      <t>コウガク</t>
    </rPh>
    <phoneticPr fontId="2"/>
  </si>
  <si>
    <t>段階</t>
    <rPh sb="0" eb="2">
      <t>ダンカイ</t>
    </rPh>
    <phoneticPr fontId="2"/>
  </si>
  <si>
    <t>社福</t>
    <rPh sb="0" eb="2">
      <t>シャフク</t>
    </rPh>
    <phoneticPr fontId="2"/>
  </si>
  <si>
    <t>負担
限度</t>
    <rPh sb="0" eb="2">
      <t>フタン</t>
    </rPh>
    <rPh sb="3" eb="5">
      <t>ゲンド</t>
    </rPh>
    <phoneticPr fontId="2"/>
  </si>
  <si>
    <t>施設</t>
    <rPh sb="0" eb="2">
      <t>シセツ</t>
    </rPh>
    <phoneticPr fontId="2"/>
  </si>
  <si>
    <t>短期</t>
    <rPh sb="0" eb="2">
      <t>タンキ</t>
    </rPh>
    <phoneticPr fontId="2"/>
  </si>
  <si>
    <t>老短</t>
    <rPh sb="0" eb="1">
      <t>ロウ</t>
    </rPh>
    <rPh sb="1" eb="2">
      <t>タン</t>
    </rPh>
    <phoneticPr fontId="2"/>
  </si>
  <si>
    <t>被保険者番号：</t>
    <rPh sb="0" eb="4">
      <t>ヒホケンシャ</t>
    </rPh>
    <rPh sb="4" eb="6">
      <t>バンゴウ</t>
    </rPh>
    <phoneticPr fontId="2"/>
  </si>
  <si>
    <t>事業所番号：</t>
    <rPh sb="0" eb="3">
      <t>ジギョウショ</t>
    </rPh>
    <rPh sb="3" eb="5">
      <t>バンゴウ</t>
    </rPh>
    <phoneticPr fontId="2"/>
  </si>
  <si>
    <t>事業所名：</t>
    <rPh sb="0" eb="3">
      <t>ジギョウショ</t>
    </rPh>
    <rPh sb="3" eb="4">
      <t>メイ</t>
    </rPh>
    <phoneticPr fontId="2"/>
  </si>
  <si>
    <t xml:space="preserve">
相模原市以外が保険者となっている軽減対象者については、シートの見出しが「他市」となっているシートに入力してください。</t>
    <rPh sb="1" eb="5">
      <t>サガミハラシ</t>
    </rPh>
    <rPh sb="5" eb="7">
      <t>イガイ</t>
    </rPh>
    <rPh sb="8" eb="11">
      <t>ホケンシャ</t>
    </rPh>
    <rPh sb="17" eb="19">
      <t>ケイゲン</t>
    </rPh>
    <rPh sb="19" eb="21">
      <t>タイショウ</t>
    </rPh>
    <rPh sb="21" eb="22">
      <t>シャ</t>
    </rPh>
    <rPh sb="32" eb="34">
      <t>ミダ</t>
    </rPh>
    <rPh sb="37" eb="39">
      <t>タシ</t>
    </rPh>
    <rPh sb="50" eb="52">
      <t>ニュウリョク</t>
    </rPh>
    <phoneticPr fontId="2"/>
  </si>
  <si>
    <t>軽減対象者ごとにシートを作成してください。左端の「利用者負担額等明細」シートに軽減総額が自動入力されます。</t>
    <phoneticPr fontId="2"/>
  </si>
  <si>
    <t>軽減サービス名：</t>
    <rPh sb="0" eb="2">
      <t>ケイゲン</t>
    </rPh>
    <rPh sb="6" eb="7">
      <t>メイ</t>
    </rPh>
    <phoneticPr fontId="2"/>
  </si>
  <si>
    <t>◆相模原市外の軽減対象者の有無</t>
    <phoneticPr fontId="2"/>
  </si>
  <si>
    <t>合計</t>
    <rPh sb="0" eb="1">
      <t>ゴウ</t>
    </rPh>
    <rPh sb="1" eb="2">
      <t>ケイ</t>
    </rPh>
    <phoneticPr fontId="2"/>
  </si>
  <si>
    <t>合　計</t>
    <rPh sb="0" eb="1">
      <t>ゴウ</t>
    </rPh>
    <rPh sb="2" eb="3">
      <t>ケイ</t>
    </rPh>
    <phoneticPr fontId="2"/>
  </si>
  <si>
    <t>（「②軽減総額」には社福軽減対象者の全員分が、「③うち相模原市被保険者分」には市内対象者分が、自動計算されます。）</t>
    <rPh sb="3" eb="5">
      <t>ケイゲン</t>
    </rPh>
    <rPh sb="5" eb="7">
      <t>ソウガク</t>
    </rPh>
    <rPh sb="10" eb="11">
      <t>シャ</t>
    </rPh>
    <rPh sb="11" eb="12">
      <t>フク</t>
    </rPh>
    <rPh sb="12" eb="14">
      <t>ケイゲン</t>
    </rPh>
    <rPh sb="14" eb="17">
      <t>タイショウシャ</t>
    </rPh>
    <rPh sb="18" eb="20">
      <t>ゼンイン</t>
    </rPh>
    <rPh sb="20" eb="21">
      <t>ブン</t>
    </rPh>
    <rPh sb="27" eb="31">
      <t>サガミハラシ</t>
    </rPh>
    <rPh sb="31" eb="35">
      <t>ヒホケンジャ</t>
    </rPh>
    <rPh sb="35" eb="36">
      <t>ブン</t>
    </rPh>
    <rPh sb="39" eb="41">
      <t>シナイ</t>
    </rPh>
    <rPh sb="44" eb="45">
      <t>ブン</t>
    </rPh>
    <rPh sb="47" eb="49">
      <t>ジドウ</t>
    </rPh>
    <rPh sb="49" eb="51">
      <t>ケイサン</t>
    </rPh>
    <phoneticPr fontId="2"/>
  </si>
  <si>
    <t>保険者：</t>
    <rPh sb="0" eb="3">
      <t>ホケンシャ</t>
    </rPh>
    <phoneticPr fontId="2"/>
  </si>
  <si>
    <t>軽減対象者氏名：</t>
    <phoneticPr fontId="2"/>
  </si>
  <si>
    <t>軽減対象者氏名：</t>
    <phoneticPr fontId="2"/>
  </si>
  <si>
    <r>
      <t xml:space="preserve">②食費（1日あたりの負担限度額×利用日数×25％）
</t>
    </r>
    <r>
      <rPr>
        <sz val="9"/>
        <rFont val="ＭＳ Ｐゴシック"/>
        <family val="3"/>
        <charset val="128"/>
      </rPr>
      <t>※小数点以下切捨て
※生活保護受給者は軽減無し
※通所介護の場合は、１日あたりの食費×利用日数</t>
    </r>
    <rPh sb="1" eb="3">
      <t>ショクヒ</t>
    </rPh>
    <rPh sb="5" eb="6">
      <t>ニチ</t>
    </rPh>
    <rPh sb="10" eb="12">
      <t>フタン</t>
    </rPh>
    <rPh sb="12" eb="14">
      <t>ゲンド</t>
    </rPh>
    <rPh sb="14" eb="15">
      <t>ガク</t>
    </rPh>
    <rPh sb="16" eb="18">
      <t>リヨウ</t>
    </rPh>
    <rPh sb="18" eb="20">
      <t>ニッスウ</t>
    </rPh>
    <phoneticPr fontId="2"/>
  </si>
  <si>
    <t>令和７年４月</t>
    <rPh sb="4" eb="5">
      <t>ヘイネン</t>
    </rPh>
    <rPh sb="5" eb="6">
      <t>ガツ</t>
    </rPh>
    <phoneticPr fontId="2"/>
  </si>
  <si>
    <t>令和７年５月</t>
    <rPh sb="4" eb="5">
      <t>ヘイネン</t>
    </rPh>
    <rPh sb="5" eb="6">
      <t>ガツ</t>
    </rPh>
    <phoneticPr fontId="2"/>
  </si>
  <si>
    <t>令和７年６月</t>
    <rPh sb="4" eb="5">
      <t>ヘイネン</t>
    </rPh>
    <rPh sb="5" eb="6">
      <t>ガツ</t>
    </rPh>
    <phoneticPr fontId="2"/>
  </si>
  <si>
    <t>令和７年７月</t>
    <rPh sb="4" eb="5">
      <t>ヘイネン</t>
    </rPh>
    <rPh sb="5" eb="6">
      <t>ガツ</t>
    </rPh>
    <phoneticPr fontId="2"/>
  </si>
  <si>
    <t>令和７年８月</t>
    <rPh sb="4" eb="5">
      <t>ヘイネン</t>
    </rPh>
    <rPh sb="5" eb="6">
      <t>ガツ</t>
    </rPh>
    <phoneticPr fontId="2"/>
  </si>
  <si>
    <t>令和７年９月</t>
    <rPh sb="4" eb="5">
      <t>ヘイネン</t>
    </rPh>
    <rPh sb="5" eb="6">
      <t>ガツ</t>
    </rPh>
    <phoneticPr fontId="2"/>
  </si>
  <si>
    <t>令和７年１０月</t>
    <rPh sb="5" eb="6">
      <t>ヘイネン</t>
    </rPh>
    <rPh sb="6" eb="7">
      <t>ガツ</t>
    </rPh>
    <phoneticPr fontId="2"/>
  </si>
  <si>
    <t>令和７年１１月</t>
    <rPh sb="5" eb="6">
      <t>ヘイネン</t>
    </rPh>
    <rPh sb="6" eb="7">
      <t>ガツ</t>
    </rPh>
    <phoneticPr fontId="2"/>
  </si>
  <si>
    <t>令和８年１月</t>
    <rPh sb="4" eb="5">
      <t>ヘイネン</t>
    </rPh>
    <rPh sb="5" eb="6">
      <t>ガツ</t>
    </rPh>
    <phoneticPr fontId="2"/>
  </si>
  <si>
    <t>令和７年１２月</t>
    <rPh sb="5" eb="6">
      <t>ヘイネン</t>
    </rPh>
    <rPh sb="6" eb="7">
      <t>ガツ</t>
    </rPh>
    <phoneticPr fontId="2"/>
  </si>
  <si>
    <t>令和８年２月</t>
    <rPh sb="4" eb="5">
      <t>ヘイネン</t>
    </rPh>
    <rPh sb="5" eb="6">
      <t>ガツ</t>
    </rPh>
    <phoneticPr fontId="2"/>
  </si>
  <si>
    <t>令和８年３月</t>
    <rPh sb="4" eb="5">
      <t>ヘイネン</t>
    </rPh>
    <rPh sb="5" eb="6">
      <t>ガツ</t>
    </rPh>
    <phoneticPr fontId="2"/>
  </si>
  <si>
    <t>令和７年４月</t>
    <rPh sb="0" eb="2">
      <t>レイワ</t>
    </rPh>
    <rPh sb="3" eb="4">
      <t>ネン</t>
    </rPh>
    <rPh sb="5" eb="6">
      <t>ガツ</t>
    </rPh>
    <phoneticPr fontId="2"/>
  </si>
  <si>
    <t>令和７年６月</t>
    <rPh sb="0" eb="2">
      <t>レイワ</t>
    </rPh>
    <rPh sb="3" eb="4">
      <t>ネン</t>
    </rPh>
    <rPh sb="5" eb="6">
      <t>ガツ</t>
    </rPh>
    <phoneticPr fontId="2"/>
  </si>
  <si>
    <t>令和７年５月</t>
    <rPh sb="0" eb="2">
      <t>レイワ</t>
    </rPh>
    <rPh sb="3" eb="4">
      <t>ネン</t>
    </rPh>
    <rPh sb="5" eb="6">
      <t>ガツ</t>
    </rPh>
    <phoneticPr fontId="2"/>
  </si>
  <si>
    <t>令和７年７月</t>
    <rPh sb="0" eb="2">
      <t>レイワ</t>
    </rPh>
    <rPh sb="3" eb="4">
      <t>ネン</t>
    </rPh>
    <rPh sb="5" eb="6">
      <t>ガツ</t>
    </rPh>
    <phoneticPr fontId="2"/>
  </si>
  <si>
    <t>令和７年８月</t>
    <rPh sb="0" eb="2">
      <t>レイワ</t>
    </rPh>
    <rPh sb="3" eb="4">
      <t>ネン</t>
    </rPh>
    <rPh sb="5" eb="6">
      <t>ガツ</t>
    </rPh>
    <phoneticPr fontId="2"/>
  </si>
  <si>
    <t>令和７年９月</t>
    <rPh sb="0" eb="2">
      <t>レイワ</t>
    </rPh>
    <rPh sb="3" eb="4">
      <t>ネン</t>
    </rPh>
    <rPh sb="5" eb="6">
      <t>ガツ</t>
    </rPh>
    <phoneticPr fontId="2"/>
  </si>
  <si>
    <t>令和７年１０月</t>
    <rPh sb="0" eb="2">
      <t>レイワ</t>
    </rPh>
    <rPh sb="3" eb="4">
      <t>ネン</t>
    </rPh>
    <rPh sb="6" eb="7">
      <t>ガツ</t>
    </rPh>
    <phoneticPr fontId="2"/>
  </si>
  <si>
    <t>令和７年１１月</t>
    <rPh sb="0" eb="2">
      <t>レイワ</t>
    </rPh>
    <rPh sb="3" eb="4">
      <t>ネン</t>
    </rPh>
    <rPh sb="6" eb="7">
      <t>ガツ</t>
    </rPh>
    <phoneticPr fontId="2"/>
  </si>
  <si>
    <t>令和７年１２月</t>
    <rPh sb="0" eb="2">
      <t>レイワ</t>
    </rPh>
    <rPh sb="3" eb="4">
      <t>ネン</t>
    </rPh>
    <rPh sb="6" eb="7">
      <t>ガツ</t>
    </rPh>
    <phoneticPr fontId="2"/>
  </si>
  <si>
    <t>令和８年１月</t>
    <rPh sb="0" eb="2">
      <t>レイワ</t>
    </rPh>
    <rPh sb="3" eb="4">
      <t>ネン</t>
    </rPh>
    <rPh sb="5" eb="6">
      <t>ガツ</t>
    </rPh>
    <phoneticPr fontId="2"/>
  </si>
  <si>
    <t>令和８年２月</t>
    <rPh sb="0" eb="2">
      <t>レイワ</t>
    </rPh>
    <rPh sb="3" eb="4">
      <t>ネン</t>
    </rPh>
    <rPh sb="5" eb="6">
      <t>ガツ</t>
    </rPh>
    <phoneticPr fontId="2"/>
  </si>
  <si>
    <t>令和８年３月</t>
    <rPh sb="0" eb="2">
      <t>レイワ</t>
    </rPh>
    <rPh sb="3" eb="4">
      <t>ネン</t>
    </rPh>
    <rPh sb="5" eb="6">
      <t>ガツ</t>
    </rPh>
    <phoneticPr fontId="2"/>
  </si>
  <si>
    <t>※複数のサービスで軽減対象者がいる場合は、サービスごとに別ファイルを作成してください。</t>
    <rPh sb="1" eb="3">
      <t>フクスウ</t>
    </rPh>
    <rPh sb="9" eb="11">
      <t>ケイゲン</t>
    </rPh>
    <rPh sb="11" eb="14">
      <t>タイショウシャ</t>
    </rPh>
    <rPh sb="17" eb="19">
      <t>バアイ</t>
    </rPh>
    <rPh sb="28" eb="29">
      <t>ベツ</t>
    </rPh>
    <rPh sb="34" eb="36">
      <t>サクセイ</t>
    </rPh>
    <phoneticPr fontId="2"/>
  </si>
  <si>
    <t>７年度実績
報告用</t>
    <rPh sb="3" eb="5">
      <t>ジッセキ</t>
    </rPh>
    <rPh sb="6" eb="9">
      <t>ホウコクヨウ</t>
    </rPh>
    <phoneticPr fontId="2"/>
  </si>
  <si>
    <t>軽減総額</t>
    <rPh sb="0" eb="4">
      <t>ケイゲンソウガク</t>
    </rPh>
    <phoneticPr fontId="2"/>
  </si>
  <si>
    <t>※上半期調査時は黄色のセル・下半期調査時は
オレンジのセルに入力してください。</t>
    <rPh sb="1" eb="7">
      <t>カミハンキチョウサジ</t>
    </rPh>
    <rPh sb="8" eb="10">
      <t>キイロ</t>
    </rPh>
    <rPh sb="14" eb="20">
      <t>シモハンキチョウサジ</t>
    </rPh>
    <rPh sb="30" eb="32">
      <t>ニュウリョク</t>
    </rPh>
    <phoneticPr fontId="2"/>
  </si>
  <si>
    <t>7年度実績
報告用</t>
    <rPh sb="3" eb="5">
      <t>ジッセキ</t>
    </rPh>
    <rPh sb="6" eb="9">
      <t>ホウコクヨウ</t>
    </rPh>
    <phoneticPr fontId="2"/>
  </si>
  <si>
    <t>※上半期調査時は黄色のセル・下半期調査時は
オレンジのセルに入力してください。</t>
    <rPh sb="8" eb="10">
      <t>キイロ</t>
    </rPh>
    <rPh sb="14" eb="20">
      <t>シモハンキチョウサジ</t>
    </rPh>
    <rPh sb="30" eb="32">
      <t>ニュウリョク</t>
    </rPh>
    <phoneticPr fontId="2"/>
  </si>
  <si>
    <t>7年度実績報告用</t>
    <rPh sb="1" eb="3">
      <t>ネンド</t>
    </rPh>
    <rPh sb="3" eb="5">
      <t>ジッセキ</t>
    </rPh>
    <rPh sb="5" eb="8">
      <t>ホウコクヨウ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</si>
</sst>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u/>
      <sz val="11"/>
      <name val="ＭＳ Ｐゴシック"/>
      <family val="3"/>
      <charset val="128"/>
    </font>
    <font>
      <b/>
      <sz val="9"/>
      <color indexed="81"/>
      <name val="ＭＳ Ｐゴシック"/>
      <family val="3"/>
      <charset val="128"/>
    </font>
    <font>
      <b/>
      <sz val="11"/>
      <color indexed="10"/>
      <name val="ＭＳ Ｐゴシック"/>
      <family val="3"/>
      <charset val="128"/>
    </font>
    <font>
      <b/>
      <sz val="8"/>
      <name val="ＭＳ Ｐゴシック"/>
      <family val="3"/>
      <charset val="128"/>
    </font>
    <font>
      <sz val="11"/>
      <color theme="0"/>
      <name val="ＭＳ Ｐゴシック"/>
      <family val="3"/>
      <charset val="128"/>
    </font>
    <font>
      <b/>
      <u/>
      <sz val="14"/>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b/>
      <sz val="10"/>
      <color theme="1"/>
      <name val="ＭＳ Ｐゴシック"/>
      <family val="3"/>
      <charset val="128"/>
      <scheme val="minor"/>
    </font>
    <font>
      <b/>
      <sz val="11"/>
      <color rgb="FFFF0000"/>
      <name val="ＭＳ Ｐゴシック"/>
      <family val="3"/>
      <charset val="128"/>
    </font>
    <font>
      <b/>
      <sz val="9"/>
      <color indexed="81"/>
      <name val="MS P ゴシック"/>
      <family val="3"/>
      <charset val="128"/>
    </font>
    <font>
      <b/>
      <sz val="24"/>
      <color rgb="FFFF0000"/>
      <name val="ＭＳ Ｐゴシック"/>
      <family val="3"/>
      <charset val="128"/>
    </font>
    <font>
      <b/>
      <sz val="28"/>
      <color theme="1"/>
      <name val="ＭＳ Ｐゴシック"/>
      <family val="3"/>
      <charset val="128"/>
      <scheme val="minor"/>
    </font>
    <font>
      <b/>
      <sz val="12"/>
      <color rgb="FFFF0000"/>
      <name val="ＭＳ Ｐゴシック"/>
      <family val="3"/>
      <charset val="128"/>
    </font>
    <font>
      <sz val="14"/>
      <color theme="1"/>
      <name val="ＭＳ Ｐゴシック"/>
      <family val="3"/>
      <charset val="128"/>
      <scheme val="minor"/>
    </font>
    <font>
      <sz val="10"/>
      <name val="ＭＳ Ｐゴシック"/>
      <family val="3"/>
      <charset val="128"/>
    </font>
    <font>
      <sz val="12"/>
      <name val="ＭＳ Ｐゴシック"/>
      <family val="3"/>
      <charset val="128"/>
    </font>
    <font>
      <b/>
      <sz val="16"/>
      <color theme="0"/>
      <name val="ＭＳ Ｐゴシック"/>
      <family val="3"/>
      <charset val="128"/>
    </font>
    <font>
      <b/>
      <sz val="10"/>
      <name val="ＭＳ Ｐゴシック"/>
      <family val="3"/>
      <charset val="128"/>
    </font>
    <font>
      <b/>
      <sz val="16"/>
      <color rgb="FFFF0000"/>
      <name val="ＭＳ Ｐゴシック"/>
      <family val="3"/>
      <charset val="128"/>
    </font>
  </fonts>
  <fills count="27">
    <fill>
      <patternFill patternType="none"/>
    </fill>
    <fill>
      <patternFill patternType="gray125"/>
    </fill>
    <fill>
      <patternFill patternType="solid">
        <fgColor theme="9" tint="0.79998168889431442"/>
        <bgColor indexed="64"/>
      </patternFill>
    </fill>
    <fill>
      <patternFill patternType="solid">
        <fgColor rgb="FFFF99CC"/>
        <bgColor indexed="64"/>
      </patternFill>
    </fill>
    <fill>
      <patternFill patternType="solid">
        <fgColor rgb="FF5DACDD"/>
        <bgColor indexed="64"/>
      </patternFill>
    </fill>
    <fill>
      <patternFill patternType="solid">
        <fgColor rgb="FF66FF99"/>
        <bgColor indexed="64"/>
      </patternFill>
    </fill>
    <fill>
      <patternFill patternType="solid">
        <fgColor rgb="FFFFFF99"/>
        <bgColor indexed="64"/>
      </patternFill>
    </fill>
    <fill>
      <patternFill patternType="solid">
        <fgColor rgb="FFFFFF8F"/>
        <bgColor indexed="64"/>
      </patternFill>
    </fill>
    <fill>
      <patternFill patternType="solid">
        <fgColor rgb="FFCCFF99"/>
        <bgColor indexed="64"/>
      </patternFill>
    </fill>
    <fill>
      <patternFill patternType="solid">
        <fgColor rgb="FFFF85AE"/>
        <bgColor indexed="64"/>
      </patternFill>
    </fill>
    <fill>
      <patternFill patternType="solid">
        <fgColor rgb="FF77E2ED"/>
        <bgColor indexed="64"/>
      </patternFill>
    </fill>
    <fill>
      <patternFill patternType="solid">
        <fgColor rgb="FFFFFA00"/>
        <bgColor indexed="64"/>
      </patternFill>
    </fill>
    <fill>
      <patternFill patternType="solid">
        <fgColor rgb="FFFF2970"/>
        <bgColor indexed="64"/>
      </patternFill>
    </fill>
    <fill>
      <patternFill patternType="solid">
        <fgColor rgb="FFFF0000"/>
        <bgColor indexed="64"/>
      </patternFill>
    </fill>
    <fill>
      <patternFill patternType="solid">
        <fgColor theme="9" tint="0.39997558519241921"/>
        <bgColor indexed="64"/>
      </patternFill>
    </fill>
    <fill>
      <patternFill patternType="solid">
        <fgColor rgb="FFFF5D9F"/>
        <bgColor indexed="64"/>
      </patternFill>
    </fill>
    <fill>
      <patternFill patternType="solid">
        <fgColor rgb="FFCCFF66"/>
        <bgColor indexed="64"/>
      </patternFill>
    </fill>
    <fill>
      <patternFill patternType="solid">
        <fgColor rgb="FFF6A8AA"/>
        <bgColor indexed="64"/>
      </patternFill>
    </fill>
    <fill>
      <patternFill patternType="solid">
        <fgColor rgb="FF97ECF7"/>
        <bgColor indexed="64"/>
      </patternFill>
    </fill>
    <fill>
      <patternFill patternType="solid">
        <fgColor rgb="FFEDFD55"/>
        <bgColor indexed="64"/>
      </patternFill>
    </fill>
    <fill>
      <patternFill patternType="solid">
        <fgColor rgb="FFFFCC66"/>
        <bgColor indexed="64"/>
      </patternFill>
    </fill>
    <fill>
      <patternFill patternType="solid">
        <fgColor rgb="FF66FFFF"/>
        <bgColor indexed="64"/>
      </patternFill>
    </fill>
    <fill>
      <patternFill patternType="solid">
        <fgColor rgb="FF99FF99"/>
        <bgColor indexed="64"/>
      </patternFill>
    </fill>
    <fill>
      <patternFill patternType="solid">
        <fgColor rgb="FFFFFF00"/>
        <bgColor indexed="64"/>
      </patternFill>
    </fill>
    <fill>
      <patternFill patternType="solid">
        <fgColor rgb="FFFF6699"/>
        <bgColor indexed="64"/>
      </patternFill>
    </fill>
    <fill>
      <patternFill patternType="solid">
        <fgColor rgb="FFFF3399"/>
        <bgColor indexed="64"/>
      </patternFill>
    </fill>
    <fill>
      <patternFill patternType="solid">
        <fgColor rgb="FFFF0066"/>
        <bgColor indexed="64"/>
      </patternFill>
    </fill>
  </fills>
  <borders count="83">
    <border>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slantDashDot">
        <color theme="0" tint="-0.34998626667073579"/>
      </left>
      <right style="slantDashDot">
        <color theme="0" tint="-0.34998626667073579"/>
      </right>
      <top style="slantDashDot">
        <color theme="0" tint="-0.34998626667073579"/>
      </top>
      <bottom style="slantDashDot">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3" tint="0.39994506668294322"/>
      </left>
      <right style="medium">
        <color theme="3" tint="0.39994506668294322"/>
      </right>
      <top style="medium">
        <color theme="3" tint="0.39994506668294322"/>
      </top>
      <bottom/>
      <diagonal/>
    </border>
    <border>
      <left style="medium">
        <color theme="3" tint="0.39994506668294322"/>
      </left>
      <right style="medium">
        <color theme="3" tint="0.39994506668294322"/>
      </right>
      <top/>
      <bottom style="medium">
        <color theme="3" tint="0.39994506668294322"/>
      </bottom>
      <diagonal/>
    </border>
    <border>
      <left style="medium">
        <color theme="3" tint="0.39994506668294322"/>
      </left>
      <right style="medium">
        <color theme="3" tint="0.39994506668294322"/>
      </right>
      <top style="medium">
        <color theme="3" tint="0.39994506668294322"/>
      </top>
      <bottom style="medium">
        <color theme="3" tint="0.39994506668294322"/>
      </bottom>
      <diagonal/>
    </border>
    <border>
      <left style="thin">
        <color auto="1"/>
      </left>
      <right style="thin">
        <color indexed="64"/>
      </right>
      <top style="thin">
        <color auto="1"/>
      </top>
      <bottom/>
      <diagonal/>
    </border>
    <border>
      <left/>
      <right style="thin">
        <color auto="1"/>
      </right>
      <top style="thin">
        <color auto="1"/>
      </top>
      <bottom/>
      <diagonal/>
    </border>
    <border>
      <left/>
      <right style="thin">
        <color indexed="64"/>
      </right>
      <top style="thin">
        <color indexed="64"/>
      </top>
      <bottom style="thin">
        <color indexed="64"/>
      </bottom>
      <diagonal/>
    </border>
    <border>
      <left style="thin">
        <color auto="1"/>
      </left>
      <right style="thin">
        <color indexed="64"/>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style="thin">
        <color auto="1"/>
      </right>
      <top/>
      <bottom style="thin">
        <color indexed="64"/>
      </bottom>
      <diagonal/>
    </border>
    <border>
      <left style="thin">
        <color auto="1"/>
      </left>
      <right/>
      <top/>
      <bottom style="thin">
        <color auto="1"/>
      </bottom>
      <diagonal/>
    </border>
    <border>
      <left style="thin">
        <color auto="1"/>
      </left>
      <right style="thin">
        <color indexed="64"/>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medium">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8">
    <xf numFmtId="0" fontId="0" fillId="0" borderId="0" xfId="0">
      <alignment vertical="center"/>
    </xf>
    <xf numFmtId="0" fontId="9" fillId="0" borderId="0" xfId="0" applyFont="1">
      <alignment vertical="center"/>
    </xf>
    <xf numFmtId="0" fontId="0" fillId="0" borderId="0" xfId="0" applyAlignment="1">
      <alignment horizontal="center" vertical="center"/>
    </xf>
    <xf numFmtId="0" fontId="0" fillId="0" borderId="0" xfId="0" applyAlignment="1">
      <alignment horizontal="right" vertical="center" shrinkToFit="1"/>
    </xf>
    <xf numFmtId="0" fontId="0" fillId="0" borderId="0" xfId="0" applyAlignment="1">
      <alignment horizontal="right" vertical="center"/>
    </xf>
    <xf numFmtId="0" fontId="3" fillId="0" borderId="0" xfId="0" applyFont="1" applyAlignment="1">
      <alignment horizontal="center" vertical="center" shrinkToFit="1"/>
    </xf>
    <xf numFmtId="0" fontId="0" fillId="2" borderId="1" xfId="0" applyFill="1" applyBorder="1" applyAlignment="1">
      <alignment horizontal="left" vertical="center" shrinkToFit="1"/>
    </xf>
    <xf numFmtId="0" fontId="0" fillId="3" borderId="2" xfId="0" applyFill="1" applyBorder="1" applyAlignment="1">
      <alignment horizontal="center" vertical="center" wrapText="1" shrinkToFit="1"/>
    </xf>
    <xf numFmtId="0" fontId="0" fillId="4" borderId="3" xfId="0" applyFill="1" applyBorder="1" applyAlignment="1">
      <alignment horizontal="center" vertical="center"/>
    </xf>
    <xf numFmtId="0" fontId="0" fillId="5" borderId="4" xfId="0" applyFill="1" applyBorder="1" applyAlignment="1">
      <alignment horizontal="center" vertical="center"/>
    </xf>
    <xf numFmtId="0" fontId="0" fillId="3" borderId="5" xfId="0" applyFill="1" applyBorder="1" applyAlignment="1">
      <alignment horizontal="center" vertical="center"/>
    </xf>
    <xf numFmtId="0" fontId="0" fillId="4" borderId="3" xfId="0" applyFill="1" applyBorder="1" applyAlignment="1">
      <alignment horizontal="center" vertical="center" shrinkToFit="1"/>
    </xf>
    <xf numFmtId="0" fontId="0" fillId="5" borderId="4" xfId="0" applyFill="1" applyBorder="1" applyAlignment="1">
      <alignment horizontal="center" vertical="center" shrinkToFit="1"/>
    </xf>
    <xf numFmtId="0" fontId="0" fillId="3" borderId="5" xfId="0" applyFill="1" applyBorder="1" applyAlignment="1">
      <alignment horizontal="center" vertical="center" shrinkToFit="1"/>
    </xf>
    <xf numFmtId="0" fontId="3" fillId="0" borderId="0" xfId="0" applyFont="1" applyAlignment="1">
      <alignment vertical="center" shrinkToFit="1"/>
    </xf>
    <xf numFmtId="38" fontId="0" fillId="0" borderId="6" xfId="1" applyFont="1" applyBorder="1" applyAlignment="1">
      <alignment horizontal="right" vertical="center" shrinkToFit="1"/>
    </xf>
    <xf numFmtId="38" fontId="0" fillId="0" borderId="7" xfId="1" applyFont="1" applyBorder="1" applyAlignment="1">
      <alignment horizontal="center" vertical="center" shrinkToFit="1"/>
    </xf>
    <xf numFmtId="38" fontId="0" fillId="0" borderId="8" xfId="1" applyFont="1" applyBorder="1" applyAlignment="1">
      <alignment horizontal="right" vertical="center" shrinkToFit="1"/>
    </xf>
    <xf numFmtId="0" fontId="0" fillId="0" borderId="0" xfId="0" applyAlignment="1">
      <alignment vertical="center" shrinkToFit="1"/>
    </xf>
    <xf numFmtId="38" fontId="0" fillId="0" borderId="9" xfId="1" applyFont="1" applyBorder="1" applyAlignment="1">
      <alignment horizontal="center" vertical="center"/>
    </xf>
    <xf numFmtId="38" fontId="0" fillId="0" borderId="9" xfId="1" applyFont="1" applyBorder="1" applyAlignment="1">
      <alignment horizontal="right" vertical="center"/>
    </xf>
    <xf numFmtId="38" fontId="0" fillId="0" borderId="10" xfId="1" applyFont="1" applyBorder="1" applyAlignment="1">
      <alignment horizontal="right" vertical="center"/>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38" fontId="0" fillId="0" borderId="11" xfId="1" applyFont="1" applyBorder="1" applyAlignment="1">
      <alignment horizontal="center" vertical="center" shrinkToFit="1"/>
    </xf>
    <xf numFmtId="38" fontId="0" fillId="0" borderId="12" xfId="1" applyFont="1" applyBorder="1" applyAlignment="1">
      <alignment horizontal="center" vertical="center" shrinkToFit="1"/>
    </xf>
    <xf numFmtId="38" fontId="0" fillId="0" borderId="13" xfId="1" applyFont="1" applyBorder="1" applyAlignment="1">
      <alignment horizontal="center" vertical="center" shrinkToFit="1"/>
    </xf>
    <xf numFmtId="0" fontId="3" fillId="0" borderId="0" xfId="0" applyFont="1" applyAlignment="1">
      <alignment horizontal="right"/>
    </xf>
    <xf numFmtId="0" fontId="0" fillId="0" borderId="15" xfId="0" applyBorder="1" applyAlignment="1">
      <alignment horizontal="center" vertical="center"/>
    </xf>
    <xf numFmtId="0" fontId="0" fillId="0" borderId="16" xfId="0" applyBorder="1" applyAlignment="1">
      <alignment vertical="center" wrapText="1"/>
    </xf>
    <xf numFmtId="0" fontId="0" fillId="0" borderId="17" xfId="0" applyBorder="1">
      <alignment vertical="center"/>
    </xf>
    <xf numFmtId="0" fontId="0" fillId="0" borderId="18"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76" fontId="0" fillId="0" borderId="21" xfId="0" applyNumberFormat="1" applyBorder="1">
      <alignment vertical="center"/>
    </xf>
    <xf numFmtId="176" fontId="0" fillId="0" borderId="23" xfId="0" applyNumberFormat="1" applyBorder="1">
      <alignment vertical="center"/>
    </xf>
    <xf numFmtId="176" fontId="0" fillId="0" borderId="24" xfId="0" applyNumberFormat="1" applyBorder="1">
      <alignment vertical="center"/>
    </xf>
    <xf numFmtId="176" fontId="0" fillId="0" borderId="25" xfId="0" applyNumberFormat="1" applyBorder="1">
      <alignment vertical="center"/>
    </xf>
    <xf numFmtId="176" fontId="0" fillId="0" borderId="26" xfId="0" applyNumberFormat="1" applyBorder="1">
      <alignment vertical="center"/>
    </xf>
    <xf numFmtId="176" fontId="0" fillId="0" borderId="27" xfId="0" applyNumberFormat="1" applyBorder="1">
      <alignment vertical="center"/>
    </xf>
    <xf numFmtId="0" fontId="10" fillId="0" borderId="0" xfId="0" applyFont="1" applyAlignment="1">
      <alignment horizontal="left" vertical="center"/>
    </xf>
    <xf numFmtId="38" fontId="1" fillId="7" borderId="28" xfId="1" applyFont="1" applyFill="1" applyBorder="1" applyAlignment="1" applyProtection="1">
      <alignment horizontal="center" vertical="center" shrinkToFit="1"/>
      <protection locked="0"/>
    </xf>
    <xf numFmtId="0" fontId="0" fillId="7" borderId="29" xfId="0" applyFill="1" applyBorder="1" applyAlignment="1" applyProtection="1">
      <alignment horizontal="center" vertical="center" shrinkToFit="1"/>
      <protection locked="0"/>
    </xf>
    <xf numFmtId="0" fontId="0" fillId="7" borderId="31" xfId="0" applyFill="1" applyBorder="1" applyAlignment="1" applyProtection="1">
      <alignment horizontal="center" vertical="center" shrinkToFit="1"/>
      <protection locked="0"/>
    </xf>
    <xf numFmtId="38" fontId="1" fillId="7" borderId="29" xfId="1" applyFont="1" applyFill="1" applyBorder="1" applyAlignment="1" applyProtection="1">
      <alignment horizontal="center" vertical="center" shrinkToFit="1"/>
      <protection locked="0"/>
    </xf>
    <xf numFmtId="38" fontId="1" fillId="7" borderId="31" xfId="1" applyFont="1" applyFill="1" applyBorder="1" applyAlignment="1" applyProtection="1">
      <alignment horizontal="center" vertical="center" shrinkToFit="1"/>
      <protection locked="0"/>
    </xf>
    <xf numFmtId="176" fontId="0" fillId="6" borderId="32" xfId="0" applyNumberFormat="1" applyFill="1" applyBorder="1" applyProtection="1">
      <alignment vertical="center"/>
      <protection locked="0"/>
    </xf>
    <xf numFmtId="176" fontId="0" fillId="6" borderId="33" xfId="0" applyNumberFormat="1" applyFill="1" applyBorder="1" applyProtection="1">
      <alignment vertical="center"/>
      <protection locked="0"/>
    </xf>
    <xf numFmtId="176" fontId="0" fillId="6" borderId="28" xfId="0" applyNumberFormat="1" applyFill="1" applyBorder="1" applyProtection="1">
      <alignment vertical="center"/>
      <protection locked="0"/>
    </xf>
    <xf numFmtId="176" fontId="0" fillId="6" borderId="29" xfId="0" applyNumberFormat="1" applyFill="1" applyBorder="1" applyProtection="1">
      <alignment vertical="center"/>
      <protection locked="0"/>
    </xf>
    <xf numFmtId="176" fontId="0" fillId="6" borderId="35" xfId="0" applyNumberFormat="1" applyFill="1" applyBorder="1" applyProtection="1">
      <alignment vertical="center"/>
      <protection locked="0"/>
    </xf>
    <xf numFmtId="176" fontId="0" fillId="6" borderId="9" xfId="0" applyNumberFormat="1" applyFill="1" applyBorder="1" applyProtection="1">
      <alignment vertical="center"/>
      <protection locked="0"/>
    </xf>
    <xf numFmtId="176" fontId="0" fillId="0" borderId="0" xfId="0" applyNumberFormat="1">
      <alignment vertical="center"/>
    </xf>
    <xf numFmtId="0" fontId="11" fillId="0" borderId="0" xfId="0" applyFont="1">
      <alignment vertical="center"/>
    </xf>
    <xf numFmtId="0" fontId="0" fillId="8" borderId="38" xfId="0" applyFill="1" applyBorder="1" applyAlignment="1">
      <alignment horizontal="left" vertical="center" wrapText="1" shrinkToFit="1"/>
    </xf>
    <xf numFmtId="0" fontId="0" fillId="8" borderId="18" xfId="0" applyFill="1" applyBorder="1" applyAlignment="1">
      <alignment horizontal="center" vertical="center"/>
    </xf>
    <xf numFmtId="38" fontId="0" fillId="0" borderId="39" xfId="1" applyFont="1" applyBorder="1" applyAlignment="1">
      <alignment horizontal="right" vertical="center"/>
    </xf>
    <xf numFmtId="38" fontId="0" fillId="0" borderId="40" xfId="1" applyFont="1" applyBorder="1" applyAlignment="1">
      <alignment horizontal="right" vertical="center"/>
    </xf>
    <xf numFmtId="38" fontId="1" fillId="8" borderId="41" xfId="1" applyFont="1" applyFill="1" applyBorder="1" applyAlignment="1">
      <alignment horizontal="center" vertical="center"/>
    </xf>
    <xf numFmtId="38" fontId="1" fillId="8" borderId="18" xfId="1" applyFont="1" applyFill="1" applyBorder="1" applyAlignment="1">
      <alignment horizontal="center" vertical="center"/>
    </xf>
    <xf numFmtId="0" fontId="0" fillId="8" borderId="0" xfId="0" applyFill="1" applyAlignment="1">
      <alignment horizontal="left" vertical="center" wrapText="1" shrinkToFit="1"/>
    </xf>
    <xf numFmtId="0" fontId="0" fillId="8" borderId="42" xfId="0" applyFill="1" applyBorder="1" applyAlignment="1">
      <alignment horizontal="center" vertical="center"/>
    </xf>
    <xf numFmtId="0" fontId="0" fillId="8" borderId="43" xfId="0" applyFill="1" applyBorder="1" applyAlignment="1">
      <alignment horizontal="left" vertical="center" wrapText="1" shrinkToFit="1"/>
    </xf>
    <xf numFmtId="176" fontId="0" fillId="0" borderId="16" xfId="0" applyNumberFormat="1" applyBorder="1">
      <alignment vertical="center"/>
    </xf>
    <xf numFmtId="38" fontId="0" fillId="0" borderId="0" xfId="1" applyFont="1" applyBorder="1" applyAlignment="1">
      <alignment horizontal="center" vertical="center"/>
    </xf>
    <xf numFmtId="0" fontId="0" fillId="0" borderId="16" xfId="0" applyBorder="1">
      <alignment vertical="center"/>
    </xf>
    <xf numFmtId="0" fontId="0" fillId="0" borderId="0" xfId="0" applyAlignment="1">
      <alignment horizontal="center" vertical="center" wrapText="1"/>
    </xf>
    <xf numFmtId="38" fontId="0" fillId="0" borderId="44" xfId="1" applyFont="1" applyBorder="1" applyAlignment="1">
      <alignment horizontal="center" vertical="center"/>
    </xf>
    <xf numFmtId="0" fontId="0" fillId="0" borderId="44" xfId="0" applyBorder="1" applyAlignment="1">
      <alignment horizontal="center" vertical="center"/>
    </xf>
    <xf numFmtId="38" fontId="3" fillId="10" borderId="57" xfId="1" applyFont="1" applyFill="1" applyBorder="1" applyAlignment="1">
      <alignment horizontal="center" vertical="center" wrapText="1"/>
    </xf>
    <xf numFmtId="0" fontId="3" fillId="8" borderId="57" xfId="0" applyFont="1" applyFill="1" applyBorder="1" applyAlignment="1">
      <alignment horizontal="center" vertical="center" wrapText="1"/>
    </xf>
    <xf numFmtId="0" fontId="8" fillId="11" borderId="57" xfId="0" applyFont="1" applyFill="1" applyBorder="1" applyAlignment="1">
      <alignment horizontal="center" vertical="center" wrapText="1"/>
    </xf>
    <xf numFmtId="176" fontId="0" fillId="0" borderId="35" xfId="0" applyNumberFormat="1" applyBorder="1" applyAlignment="1">
      <alignment horizontal="right" vertical="center"/>
    </xf>
    <xf numFmtId="176" fontId="0" fillId="0" borderId="22" xfId="0" applyNumberFormat="1" applyBorder="1" applyAlignment="1">
      <alignment horizontal="right" vertical="center"/>
    </xf>
    <xf numFmtId="176" fontId="0" fillId="0" borderId="45" xfId="0" applyNumberFormat="1" applyBorder="1" applyAlignment="1">
      <alignment horizontal="right" vertical="center"/>
    </xf>
    <xf numFmtId="0" fontId="0" fillId="0" borderId="0" xfId="0" applyAlignment="1">
      <alignment horizontal="left" vertical="center"/>
    </xf>
    <xf numFmtId="0" fontId="4" fillId="0" borderId="51" xfId="0" applyFont="1" applyBorder="1" applyAlignment="1">
      <alignment horizontal="center" vertical="center"/>
    </xf>
    <xf numFmtId="0" fontId="0" fillId="0" borderId="64" xfId="0" applyBorder="1">
      <alignment vertical="center"/>
    </xf>
    <xf numFmtId="0" fontId="0" fillId="0" borderId="69" xfId="0" applyBorder="1">
      <alignment vertical="center"/>
    </xf>
    <xf numFmtId="0" fontId="0" fillId="0" borderId="70" xfId="0" applyBorder="1">
      <alignment vertical="center"/>
    </xf>
    <xf numFmtId="0" fontId="0" fillId="0" borderId="68" xfId="0" applyBorder="1">
      <alignment vertical="center"/>
    </xf>
    <xf numFmtId="0" fontId="0" fillId="0" borderId="72" xfId="0" applyBorder="1">
      <alignment vertical="center"/>
    </xf>
    <xf numFmtId="0" fontId="0" fillId="0" borderId="73" xfId="0" applyBorder="1">
      <alignment vertical="center"/>
    </xf>
    <xf numFmtId="0" fontId="0" fillId="0" borderId="14" xfId="0" applyBorder="1">
      <alignment vertical="center"/>
    </xf>
    <xf numFmtId="0" fontId="0" fillId="0" borderId="71" xfId="0" applyBorder="1">
      <alignment vertical="center"/>
    </xf>
    <xf numFmtId="0" fontId="3" fillId="0" borderId="0" xfId="0" applyFont="1">
      <alignment vertical="center"/>
    </xf>
    <xf numFmtId="38" fontId="0" fillId="0" borderId="70" xfId="1" applyFont="1" applyBorder="1" applyAlignment="1">
      <alignment vertical="center"/>
    </xf>
    <xf numFmtId="0" fontId="14" fillId="0" borderId="0" xfId="0" applyFont="1" applyAlignment="1">
      <alignment vertical="center" wrapText="1"/>
    </xf>
    <xf numFmtId="0" fontId="7" fillId="0" borderId="0" xfId="0" applyFont="1">
      <alignment vertical="center"/>
    </xf>
    <xf numFmtId="176" fontId="0" fillId="0" borderId="21" xfId="0" applyNumberFormat="1" applyBorder="1" applyAlignment="1">
      <alignment horizontal="right" vertical="center"/>
    </xf>
    <xf numFmtId="49" fontId="0" fillId="0" borderId="0" xfId="0" applyNumberFormat="1">
      <alignment vertical="center"/>
    </xf>
    <xf numFmtId="0" fontId="18" fillId="0" borderId="0" xfId="0" applyFont="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0" fontId="0" fillId="0" borderId="81" xfId="0" applyBorder="1">
      <alignment vertical="center"/>
    </xf>
    <xf numFmtId="0" fontId="12" fillId="0" borderId="46" xfId="0" applyFont="1" applyBorder="1" applyAlignment="1" applyProtection="1">
      <alignment horizontal="center" vertical="center"/>
      <protection locked="0"/>
    </xf>
    <xf numFmtId="0" fontId="0" fillId="0" borderId="23" xfId="0" applyBorder="1" applyAlignment="1">
      <alignment horizontal="center" vertical="center"/>
    </xf>
    <xf numFmtId="0" fontId="0" fillId="0" borderId="9" xfId="0" applyBorder="1" applyAlignment="1">
      <alignment horizontal="center" vertical="center" shrinkToFit="1"/>
    </xf>
    <xf numFmtId="38" fontId="1" fillId="0" borderId="30" xfId="1" applyFont="1" applyFill="1" applyBorder="1" applyAlignment="1" applyProtection="1">
      <alignment horizontal="center" vertical="center" shrinkToFit="1"/>
    </xf>
    <xf numFmtId="38" fontId="1" fillId="20" borderId="28" xfId="1" applyFont="1" applyFill="1" applyBorder="1" applyAlignment="1" applyProtection="1">
      <alignment horizontal="center" vertical="center" shrinkToFit="1"/>
      <protection locked="0"/>
    </xf>
    <xf numFmtId="0" fontId="0" fillId="20" borderId="29" xfId="0" applyFill="1" applyBorder="1" applyAlignment="1" applyProtection="1">
      <alignment horizontal="center" vertical="center" shrinkToFit="1"/>
      <protection locked="0"/>
    </xf>
    <xf numFmtId="0" fontId="0" fillId="20" borderId="31" xfId="0" applyFill="1" applyBorder="1" applyAlignment="1" applyProtection="1">
      <alignment horizontal="center" vertical="center" shrinkToFit="1"/>
      <protection locked="0"/>
    </xf>
    <xf numFmtId="38" fontId="1" fillId="20" borderId="29" xfId="1" applyFont="1" applyFill="1" applyBorder="1" applyAlignment="1" applyProtection="1">
      <alignment horizontal="center" vertical="center" shrinkToFit="1"/>
      <protection locked="0"/>
    </xf>
    <xf numFmtId="38" fontId="1" fillId="20" borderId="31" xfId="1" applyFont="1" applyFill="1" applyBorder="1" applyAlignment="1" applyProtection="1">
      <alignment horizontal="center" vertical="center" shrinkToFit="1"/>
      <protection locked="0"/>
    </xf>
    <xf numFmtId="38" fontId="1" fillId="6" borderId="58" xfId="1" applyFont="1" applyFill="1" applyBorder="1">
      <alignment vertical="center"/>
    </xf>
    <xf numFmtId="38" fontId="1" fillId="20" borderId="58" xfId="1" applyFont="1" applyFill="1" applyBorder="1">
      <alignment vertical="center"/>
    </xf>
    <xf numFmtId="38" fontId="3" fillId="21" borderId="57" xfId="1" applyFont="1" applyFill="1" applyBorder="1" applyAlignment="1">
      <alignment horizontal="center" vertical="center" wrapText="1"/>
    </xf>
    <xf numFmtId="176" fontId="0" fillId="20" borderId="33" xfId="0" applyNumberFormat="1" applyFill="1" applyBorder="1" applyProtection="1">
      <alignment vertical="center"/>
      <protection locked="0"/>
    </xf>
    <xf numFmtId="176" fontId="0" fillId="20" borderId="34" xfId="0" applyNumberFormat="1" applyFill="1" applyBorder="1" applyProtection="1">
      <alignment vertical="center"/>
      <protection locked="0"/>
    </xf>
    <xf numFmtId="176" fontId="0" fillId="20" borderId="35" xfId="0" applyNumberFormat="1" applyFill="1" applyBorder="1" applyProtection="1">
      <alignment vertical="center"/>
      <protection locked="0"/>
    </xf>
    <xf numFmtId="176" fontId="0" fillId="20" borderId="9" xfId="0" applyNumberFormat="1" applyFill="1" applyBorder="1" applyProtection="1">
      <alignment vertical="center"/>
      <protection locked="0"/>
    </xf>
    <xf numFmtId="176" fontId="0" fillId="20" borderId="36" xfId="0" applyNumberFormat="1" applyFill="1" applyBorder="1" applyProtection="1">
      <alignment vertical="center"/>
      <protection locked="0"/>
    </xf>
    <xf numFmtId="176" fontId="0" fillId="20" borderId="37" xfId="0" applyNumberFormat="1" applyFill="1" applyBorder="1" applyProtection="1">
      <alignment vertical="center"/>
      <protection locked="0"/>
    </xf>
    <xf numFmtId="0" fontId="3" fillId="22" borderId="57" xfId="0" applyFont="1" applyFill="1" applyBorder="1" applyAlignment="1">
      <alignment horizontal="center" vertical="center" wrapText="1"/>
    </xf>
    <xf numFmtId="0" fontId="8" fillId="23" borderId="57" xfId="0" applyFont="1" applyFill="1" applyBorder="1" applyAlignment="1">
      <alignment horizontal="center" vertical="center" wrapText="1"/>
    </xf>
    <xf numFmtId="38" fontId="1" fillId="20" borderId="63" xfId="1" applyFont="1" applyFill="1" applyBorder="1">
      <alignment vertical="center"/>
    </xf>
    <xf numFmtId="38" fontId="3" fillId="21" borderId="61" xfId="1" applyFont="1" applyFill="1" applyBorder="1" applyAlignment="1">
      <alignment horizontal="center" vertical="center" wrapText="1"/>
    </xf>
    <xf numFmtId="0" fontId="3" fillId="8" borderId="61" xfId="0" applyFont="1" applyFill="1" applyBorder="1" applyAlignment="1">
      <alignment horizontal="center" vertical="center" wrapText="1"/>
    </xf>
    <xf numFmtId="0" fontId="8" fillId="23" borderId="61" xfId="0" applyFont="1" applyFill="1" applyBorder="1" applyAlignment="1">
      <alignment horizontal="center" vertical="center" wrapText="1"/>
    </xf>
    <xf numFmtId="38" fontId="1" fillId="0" borderId="45" xfId="1" applyFont="1" applyFill="1" applyBorder="1" applyAlignment="1" applyProtection="1">
      <alignment horizontal="center" vertical="center" shrinkToFit="1"/>
    </xf>
    <xf numFmtId="0" fontId="0" fillId="7" borderId="64" xfId="0" applyFill="1" applyBorder="1" applyAlignment="1" applyProtection="1">
      <alignment horizontal="center" vertical="center" shrinkToFit="1"/>
      <protection locked="0"/>
    </xf>
    <xf numFmtId="38" fontId="1" fillId="7" borderId="64" xfId="1" applyFont="1" applyFill="1" applyBorder="1" applyAlignment="1" applyProtection="1">
      <alignment horizontal="center" vertical="center" shrinkToFit="1"/>
      <protection locked="0"/>
    </xf>
    <xf numFmtId="38" fontId="1" fillId="20" borderId="72" xfId="1" applyFont="1" applyFill="1" applyBorder="1" applyAlignment="1" applyProtection="1">
      <alignment horizontal="center" vertical="center" shrinkToFit="1"/>
      <protection locked="0"/>
    </xf>
    <xf numFmtId="0" fontId="21" fillId="0" borderId="0" xfId="0" applyFont="1" applyAlignment="1">
      <alignment horizontal="right" vertical="center" shrinkToFit="1"/>
    </xf>
    <xf numFmtId="38" fontId="0" fillId="20" borderId="63" xfId="0" applyNumberFormat="1" applyFill="1" applyBorder="1">
      <alignment vertical="center"/>
    </xf>
    <xf numFmtId="0" fontId="13" fillId="6" borderId="59" xfId="0" applyFont="1" applyFill="1" applyBorder="1" applyAlignment="1">
      <alignment horizontal="center" vertical="center"/>
    </xf>
    <xf numFmtId="176" fontId="0" fillId="6" borderId="59" xfId="0" applyNumberFormat="1" applyFill="1" applyBorder="1">
      <alignment vertical="center"/>
    </xf>
    <xf numFmtId="176" fontId="0" fillId="20" borderId="59" xfId="0" applyNumberFormat="1" applyFill="1" applyBorder="1">
      <alignment vertical="center"/>
    </xf>
    <xf numFmtId="0" fontId="23" fillId="26" borderId="57" xfId="0" applyFont="1" applyFill="1" applyBorder="1" applyAlignment="1">
      <alignment horizontal="center" vertical="center"/>
    </xf>
    <xf numFmtId="0" fontId="23" fillId="12" borderId="57" xfId="0" applyFont="1" applyFill="1" applyBorder="1" applyAlignment="1">
      <alignment horizontal="center" vertical="center"/>
    </xf>
    <xf numFmtId="0" fontId="23" fillId="9" borderId="57" xfId="0" applyFont="1" applyFill="1" applyBorder="1" applyAlignment="1">
      <alignment horizontal="center" wrapText="1"/>
    </xf>
    <xf numFmtId="0" fontId="23" fillId="3" borderId="57" xfId="0" applyFont="1" applyFill="1" applyBorder="1" applyAlignment="1">
      <alignment horizontal="center" wrapText="1"/>
    </xf>
    <xf numFmtId="0" fontId="23" fillId="24" borderId="61" xfId="0" applyFont="1" applyFill="1" applyBorder="1" applyAlignment="1">
      <alignment horizontal="center" wrapText="1"/>
    </xf>
    <xf numFmtId="0" fontId="23" fillId="26" borderId="61" xfId="0" applyFont="1" applyFill="1" applyBorder="1" applyAlignment="1">
      <alignment horizontal="center" vertical="center"/>
    </xf>
    <xf numFmtId="0" fontId="24" fillId="0" borderId="0" xfId="0" applyFont="1">
      <alignment vertical="center"/>
    </xf>
    <xf numFmtId="0" fontId="23" fillId="25" borderId="61" xfId="0" applyFont="1" applyFill="1" applyBorder="1" applyAlignment="1">
      <alignment horizontal="center" wrapText="1"/>
    </xf>
    <xf numFmtId="0" fontId="13" fillId="20" borderId="59" xfId="0" applyFont="1" applyFill="1" applyBorder="1" applyAlignment="1">
      <alignment horizontal="center" vertical="center" wrapText="1"/>
    </xf>
    <xf numFmtId="0" fontId="19" fillId="0" borderId="0" xfId="0" applyFont="1" applyAlignment="1">
      <alignment horizontal="left" vertical="center"/>
    </xf>
    <xf numFmtId="0" fontId="10" fillId="0" borderId="0" xfId="0" applyFont="1" applyAlignment="1">
      <alignment horizontal="left" vertical="center" wrapText="1"/>
    </xf>
    <xf numFmtId="0" fontId="17" fillId="0" borderId="0" xfId="0" applyFont="1" applyAlignment="1">
      <alignment horizontal="center" vertical="center"/>
    </xf>
    <xf numFmtId="0" fontId="12" fillId="0" borderId="43" xfId="0" applyFont="1" applyBorder="1" applyAlignment="1">
      <alignment horizontal="center" vertical="center"/>
    </xf>
    <xf numFmtId="0" fontId="12" fillId="0" borderId="47" xfId="0" applyFont="1" applyBorder="1" applyAlignment="1">
      <alignment horizontal="center" vertical="center"/>
    </xf>
    <xf numFmtId="0" fontId="0" fillId="0" borderId="15" xfId="0" applyBorder="1" applyAlignment="1">
      <alignment horizontal="center" vertical="center"/>
    </xf>
    <xf numFmtId="0" fontId="0" fillId="0" borderId="50" xfId="0" applyBorder="1" applyAlignment="1">
      <alignment horizontal="center" vertical="center"/>
    </xf>
    <xf numFmtId="0" fontId="0" fillId="0" borderId="2" xfId="0" applyBorder="1" applyAlignment="1">
      <alignment horizontal="center" vertical="center"/>
    </xf>
    <xf numFmtId="0" fontId="0" fillId="0" borderId="43"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43" xfId="0" applyBorder="1" applyAlignment="1">
      <alignment horizontal="center" vertical="center"/>
    </xf>
    <xf numFmtId="0" fontId="0" fillId="0" borderId="1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0" borderId="15" xfId="0" applyBorder="1" applyAlignment="1">
      <alignment horizontal="center" vertical="center" wrapText="1"/>
    </xf>
    <xf numFmtId="0" fontId="16" fillId="6" borderId="52" xfId="0" applyFont="1" applyFill="1" applyBorder="1" applyAlignment="1" applyProtection="1">
      <alignment horizontal="center" vertical="center"/>
      <protection locked="0"/>
    </xf>
    <xf numFmtId="0" fontId="16" fillId="6" borderId="42" xfId="0" applyFont="1" applyFill="1" applyBorder="1" applyAlignment="1" applyProtection="1">
      <alignment horizontal="center" vertical="center"/>
      <protection locked="0"/>
    </xf>
    <xf numFmtId="0" fontId="18" fillId="0" borderId="0" xfId="0" applyFont="1" applyAlignment="1">
      <alignment horizontal="center" vertical="center" wrapText="1"/>
    </xf>
    <xf numFmtId="0" fontId="3" fillId="6" borderId="60" xfId="0" applyFont="1" applyFill="1" applyBorder="1" applyAlignment="1" applyProtection="1">
      <alignment horizontal="center" vertical="center" wrapText="1"/>
      <protection locked="0"/>
    </xf>
    <xf numFmtId="0" fontId="3" fillId="6" borderId="58" xfId="0" applyFont="1" applyFill="1" applyBorder="1" applyAlignment="1" applyProtection="1">
      <alignment horizontal="center" vertical="center"/>
      <protection locked="0"/>
    </xf>
    <xf numFmtId="0" fontId="3" fillId="20" borderId="60" xfId="0" applyFont="1" applyFill="1" applyBorder="1" applyAlignment="1" applyProtection="1">
      <alignment horizontal="center" vertical="center" wrapText="1"/>
      <protection locked="0"/>
    </xf>
    <xf numFmtId="0" fontId="3" fillId="20" borderId="58" xfId="0" applyFont="1" applyFill="1" applyBorder="1" applyAlignment="1" applyProtection="1">
      <alignment horizontal="center" vertical="center"/>
      <protection locked="0"/>
    </xf>
    <xf numFmtId="0" fontId="0" fillId="0" borderId="52" xfId="0" applyBorder="1" applyAlignment="1">
      <alignment horizontal="center" vertical="center" shrinkToFit="1"/>
    </xf>
    <xf numFmtId="0" fontId="0" fillId="0" borderId="38" xfId="0" applyBorder="1" applyAlignment="1">
      <alignment horizontal="center" vertical="center" shrinkToFit="1"/>
    </xf>
    <xf numFmtId="0" fontId="0" fillId="0" borderId="48" xfId="0" applyBorder="1" applyAlignment="1">
      <alignment horizontal="center" vertical="center" shrinkToFit="1"/>
    </xf>
    <xf numFmtId="0" fontId="0" fillId="17" borderId="43" xfId="0" applyFill="1" applyBorder="1" applyAlignment="1">
      <alignment horizontal="left" vertical="center" wrapText="1" shrinkToFit="1"/>
    </xf>
    <xf numFmtId="0" fontId="0" fillId="17" borderId="17" xfId="0" applyFill="1" applyBorder="1" applyAlignment="1">
      <alignment horizontal="left" vertical="center" wrapText="1" shrinkToFit="1"/>
    </xf>
    <xf numFmtId="0" fontId="0" fillId="17" borderId="47" xfId="0" applyFill="1" applyBorder="1" applyAlignment="1">
      <alignment horizontal="left" vertical="center" wrapText="1" shrinkToFit="1"/>
    </xf>
    <xf numFmtId="0" fontId="0" fillId="17" borderId="56" xfId="0" applyFill="1" applyBorder="1" applyAlignment="1">
      <alignment horizontal="left" vertical="center" wrapText="1" shrinkToFit="1"/>
    </xf>
    <xf numFmtId="0" fontId="0" fillId="18" borderId="43" xfId="0" applyFill="1" applyBorder="1" applyAlignment="1">
      <alignment horizontal="left" vertical="center" wrapText="1" shrinkToFit="1"/>
    </xf>
    <xf numFmtId="0" fontId="0" fillId="18" borderId="16" xfId="0" applyFill="1" applyBorder="1" applyAlignment="1">
      <alignment horizontal="left" vertical="center" wrapText="1" shrinkToFit="1"/>
    </xf>
    <xf numFmtId="0" fontId="0" fillId="18" borderId="17" xfId="0" applyFill="1" applyBorder="1" applyAlignment="1">
      <alignment horizontal="left" vertical="center" wrapText="1" shrinkToFit="1"/>
    </xf>
    <xf numFmtId="0" fontId="0" fillId="18" borderId="48" xfId="0" applyFill="1" applyBorder="1" applyAlignment="1">
      <alignment horizontal="left" vertical="center" wrapText="1" shrinkToFit="1"/>
    </xf>
    <xf numFmtId="0" fontId="0" fillId="18" borderId="18" xfId="0" applyFill="1" applyBorder="1" applyAlignment="1">
      <alignment horizontal="left" vertical="center" wrapText="1" shrinkToFit="1"/>
    </xf>
    <xf numFmtId="0" fontId="0" fillId="18" borderId="49" xfId="0" applyFill="1" applyBorder="1" applyAlignment="1">
      <alignment horizontal="left" vertical="center" wrapText="1" shrinkToFit="1"/>
    </xf>
    <xf numFmtId="0" fontId="0" fillId="8" borderId="43" xfId="0" applyFill="1" applyBorder="1" applyAlignment="1">
      <alignment horizontal="center" vertical="center" wrapText="1" shrinkToFit="1"/>
    </xf>
    <xf numFmtId="0" fontId="0" fillId="8" borderId="16" xfId="0" applyFill="1" applyBorder="1" applyAlignment="1">
      <alignment horizontal="center" vertical="center" wrapText="1" shrinkToFit="1"/>
    </xf>
    <xf numFmtId="0" fontId="0" fillId="8" borderId="17" xfId="0" applyFill="1" applyBorder="1" applyAlignment="1">
      <alignment horizontal="center" vertical="center" wrapText="1" shrinkToFit="1"/>
    </xf>
    <xf numFmtId="0" fontId="0" fillId="0" borderId="52"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38" fontId="1" fillId="7" borderId="38" xfId="1" applyFont="1" applyFill="1" applyBorder="1" applyAlignment="1" applyProtection="1">
      <alignment horizontal="center" vertical="center"/>
      <protection locked="0"/>
    </xf>
    <xf numFmtId="38" fontId="1" fillId="7" borderId="42" xfId="1" applyFont="1" applyFill="1" applyBorder="1" applyAlignment="1" applyProtection="1">
      <alignment horizontal="center" vertical="center"/>
      <protection locked="0"/>
    </xf>
    <xf numFmtId="38" fontId="0" fillId="0" borderId="52" xfId="1" applyFont="1" applyBorder="1" applyAlignment="1">
      <alignment horizontal="right" vertical="center"/>
    </xf>
    <xf numFmtId="38" fontId="0" fillId="0" borderId="42" xfId="1" applyFont="1" applyBorder="1" applyAlignment="1">
      <alignment horizontal="right" vertical="center"/>
    </xf>
    <xf numFmtId="38" fontId="1" fillId="7" borderId="53" xfId="1" applyFont="1" applyFill="1" applyBorder="1" applyAlignment="1" applyProtection="1">
      <alignment horizontal="center" vertical="center"/>
      <protection locked="0"/>
    </xf>
    <xf numFmtId="38" fontId="1" fillId="7" borderId="3" xfId="1" applyFont="1" applyFill="1" applyBorder="1" applyAlignment="1" applyProtection="1">
      <alignment horizontal="center" vertical="center"/>
      <protection locked="0"/>
    </xf>
    <xf numFmtId="0" fontId="0" fillId="7" borderId="54" xfId="0" applyFill="1" applyBorder="1" applyAlignment="1" applyProtection="1">
      <alignment horizontal="center" vertical="center"/>
      <protection locked="0"/>
    </xf>
    <xf numFmtId="0" fontId="0" fillId="7" borderId="4" xfId="0" applyFill="1" applyBorder="1" applyAlignment="1" applyProtection="1">
      <alignment horizontal="center" vertical="center"/>
      <protection locked="0"/>
    </xf>
    <xf numFmtId="38" fontId="0" fillId="0" borderId="55" xfId="1" applyFont="1" applyBorder="1" applyAlignment="1">
      <alignment horizontal="right" vertical="center"/>
    </xf>
    <xf numFmtId="38" fontId="0" fillId="0" borderId="5" xfId="1" applyFont="1" applyBorder="1" applyAlignment="1">
      <alignment horizontal="right" vertical="center"/>
    </xf>
    <xf numFmtId="38" fontId="0" fillId="0" borderId="52" xfId="1" applyFont="1" applyBorder="1" applyAlignment="1">
      <alignment horizontal="center" vertical="center" shrinkToFit="1"/>
    </xf>
    <xf numFmtId="38" fontId="0" fillId="0" borderId="42" xfId="1" applyFont="1" applyBorder="1" applyAlignment="1">
      <alignment horizontal="center" vertical="center" shrinkToFit="1"/>
    </xf>
    <xf numFmtId="0" fontId="0" fillId="14" borderId="52" xfId="0" applyFill="1" applyBorder="1" applyAlignment="1">
      <alignment horizontal="center" vertical="center" wrapText="1" shrinkToFit="1"/>
    </xf>
    <xf numFmtId="0" fontId="0" fillId="14" borderId="38" xfId="0" applyFill="1" applyBorder="1" applyAlignment="1">
      <alignment horizontal="center" vertical="center" wrapText="1" shrinkToFit="1"/>
    </xf>
    <xf numFmtId="0" fontId="0" fillId="14" borderId="42" xfId="0" applyFill="1" applyBorder="1" applyAlignment="1">
      <alignment horizontal="center" vertical="center" wrapText="1" shrinkToFit="1"/>
    </xf>
    <xf numFmtId="0" fontId="0" fillId="15" borderId="52" xfId="0" applyFill="1" applyBorder="1" applyAlignment="1">
      <alignment horizontal="center" vertical="center" wrapText="1" shrinkToFit="1"/>
    </xf>
    <xf numFmtId="0" fontId="0" fillId="15" borderId="38" xfId="0" applyFill="1" applyBorder="1" applyAlignment="1">
      <alignment horizontal="center" vertical="center" wrapText="1" shrinkToFit="1"/>
    </xf>
    <xf numFmtId="0" fontId="0" fillId="15" borderId="42" xfId="0" applyFill="1" applyBorder="1" applyAlignment="1">
      <alignment horizontal="center" vertical="center" wrapText="1" shrinkToFit="1"/>
    </xf>
    <xf numFmtId="0" fontId="0" fillId="16" borderId="15" xfId="0" applyFill="1" applyBorder="1" applyAlignment="1">
      <alignment horizontal="center" vertical="center" shrinkToFit="1"/>
    </xf>
    <xf numFmtId="0" fontId="0" fillId="16" borderId="50" xfId="0" applyFill="1" applyBorder="1" applyAlignment="1">
      <alignment horizontal="center" vertical="center" shrinkToFit="1"/>
    </xf>
    <xf numFmtId="0" fontId="0" fillId="16" borderId="2" xfId="0" applyFill="1" applyBorder="1" applyAlignment="1">
      <alignment horizontal="center" vertical="center" shrinkToFit="1"/>
    </xf>
    <xf numFmtId="0" fontId="0" fillId="16" borderId="52" xfId="0" applyFill="1" applyBorder="1" applyAlignment="1">
      <alignment horizontal="center" vertical="center" shrinkToFit="1"/>
    </xf>
    <xf numFmtId="0" fontId="0" fillId="16" borderId="42" xfId="0" applyFill="1" applyBorder="1" applyAlignment="1">
      <alignment horizontal="center" vertical="center" shrinkToFit="1"/>
    </xf>
    <xf numFmtId="38" fontId="0" fillId="0" borderId="7" xfId="1" applyFont="1" applyBorder="1" applyAlignment="1">
      <alignment horizontal="center" vertical="center" shrinkToFit="1"/>
    </xf>
    <xf numFmtId="38" fontId="1" fillId="20" borderId="38" xfId="1" applyFont="1" applyFill="1" applyBorder="1" applyAlignment="1" applyProtection="1">
      <alignment horizontal="center" vertical="center"/>
      <protection locked="0"/>
    </xf>
    <xf numFmtId="38" fontId="1" fillId="20" borderId="42" xfId="1" applyFont="1" applyFill="1" applyBorder="1" applyAlignment="1" applyProtection="1">
      <alignment horizontal="center" vertical="center"/>
      <protection locked="0"/>
    </xf>
    <xf numFmtId="38" fontId="1" fillId="20" borderId="53" xfId="1" applyFont="1" applyFill="1" applyBorder="1" applyAlignment="1" applyProtection="1">
      <alignment horizontal="center" vertical="center"/>
      <protection locked="0"/>
    </xf>
    <xf numFmtId="38" fontId="1" fillId="20" borderId="3" xfId="1" applyFont="1" applyFill="1" applyBorder="1" applyAlignment="1" applyProtection="1">
      <alignment horizontal="center" vertical="center"/>
      <protection locked="0"/>
    </xf>
    <xf numFmtId="0" fontId="0" fillId="20" borderId="54" xfId="0" applyFill="1" applyBorder="1" applyAlignment="1" applyProtection="1">
      <alignment horizontal="center" vertical="center"/>
      <protection locked="0"/>
    </xf>
    <xf numFmtId="0" fontId="0" fillId="20" borderId="4" xfId="0" applyFill="1" applyBorder="1" applyAlignment="1" applyProtection="1">
      <alignment horizontal="center" vertical="center"/>
      <protection locked="0"/>
    </xf>
    <xf numFmtId="0" fontId="0" fillId="20" borderId="67" xfId="0" applyFill="1" applyBorder="1" applyAlignment="1" applyProtection="1">
      <alignment horizontal="center" vertical="center"/>
      <protection locked="0"/>
    </xf>
    <xf numFmtId="38" fontId="1" fillId="20" borderId="52" xfId="1" applyFont="1" applyFill="1" applyBorder="1" applyAlignment="1" applyProtection="1">
      <alignment horizontal="center" vertical="center"/>
      <protection locked="0"/>
    </xf>
    <xf numFmtId="38" fontId="1" fillId="20" borderId="82" xfId="1" applyFont="1" applyFill="1" applyBorder="1" applyAlignment="1" applyProtection="1">
      <alignment horizontal="center" vertical="center"/>
      <protection locked="0"/>
    </xf>
    <xf numFmtId="0" fontId="0" fillId="0" borderId="38" xfId="0" applyBorder="1" applyAlignment="1" applyProtection="1">
      <alignment horizontal="center" vertical="center" shrinkToFit="1"/>
      <protection locked="0"/>
    </xf>
    <xf numFmtId="38" fontId="1" fillId="7" borderId="52" xfId="1" applyFont="1" applyFill="1" applyBorder="1" applyAlignment="1" applyProtection="1">
      <alignment horizontal="center" vertical="center"/>
      <protection locked="0"/>
    </xf>
    <xf numFmtId="0" fontId="0" fillId="0" borderId="64" xfId="0" applyBorder="1" applyAlignment="1">
      <alignment horizontal="center" vertical="center" textRotation="255"/>
    </xf>
    <xf numFmtId="0" fontId="0" fillId="0" borderId="67" xfId="0" applyBorder="1" applyAlignment="1">
      <alignment horizontal="center" vertical="center" textRotation="255"/>
    </xf>
    <xf numFmtId="0" fontId="0" fillId="0" borderId="72" xfId="0" applyBorder="1" applyAlignment="1">
      <alignment horizontal="center" vertical="center" textRotation="255"/>
    </xf>
    <xf numFmtId="0" fontId="0" fillId="0" borderId="65" xfId="0" applyBorder="1" applyAlignment="1">
      <alignment horizontal="center" vertical="center"/>
    </xf>
    <xf numFmtId="0" fontId="0" fillId="0" borderId="68" xfId="0" applyBorder="1" applyAlignment="1">
      <alignment horizontal="center" vertical="center"/>
    </xf>
    <xf numFmtId="0" fontId="0" fillId="0" borderId="71" xfId="0" applyBorder="1" applyAlignment="1">
      <alignment horizontal="center" vertical="center"/>
    </xf>
    <xf numFmtId="0" fontId="4" fillId="0" borderId="10" xfId="0" applyFont="1" applyBorder="1" applyAlignment="1">
      <alignment horizontal="center" vertical="center"/>
    </xf>
    <xf numFmtId="0" fontId="4" fillId="0" borderId="51" xfId="0" applyFont="1" applyBorder="1" applyAlignment="1">
      <alignment horizontal="center" vertical="center"/>
    </xf>
    <xf numFmtId="0" fontId="4" fillId="0" borderId="66" xfId="0" applyFont="1" applyBorder="1" applyAlignment="1">
      <alignment horizontal="center" vertical="center"/>
    </xf>
    <xf numFmtId="0" fontId="0" fillId="0" borderId="65" xfId="0" applyBorder="1" applyAlignment="1">
      <alignment horizontal="center" vertical="center" wrapText="1"/>
    </xf>
    <xf numFmtId="0" fontId="0" fillId="0" borderId="68" xfId="0" applyBorder="1" applyAlignment="1">
      <alignment horizontal="center" vertical="center" wrapText="1"/>
    </xf>
    <xf numFmtId="0" fontId="0" fillId="0" borderId="71" xfId="0" applyBorder="1" applyAlignment="1">
      <alignment horizontal="center" vertical="center" wrapText="1"/>
    </xf>
    <xf numFmtId="0" fontId="0" fillId="6" borderId="14" xfId="0" applyFill="1" applyBorder="1" applyAlignment="1" applyProtection="1">
      <alignment horizontal="left" vertical="center"/>
      <protection locked="0"/>
    </xf>
    <xf numFmtId="0" fontId="22" fillId="13" borderId="0" xfId="0" applyFont="1" applyFill="1" applyAlignment="1">
      <alignment horizontal="center" vertical="center" wrapText="1"/>
    </xf>
    <xf numFmtId="0" fontId="0" fillId="7" borderId="14" xfId="0" applyFill="1" applyBorder="1" applyAlignment="1" applyProtection="1">
      <alignment horizontal="left" vertical="center"/>
      <protection locked="0"/>
    </xf>
    <xf numFmtId="0" fontId="0" fillId="7" borderId="14" xfId="0" applyFill="1" applyBorder="1" applyProtection="1">
      <alignment vertical="center"/>
      <protection locked="0"/>
    </xf>
    <xf numFmtId="0" fontId="20" fillId="0" borderId="0" xfId="0" applyFont="1" applyAlignment="1">
      <alignment horizontal="right" vertical="center"/>
    </xf>
    <xf numFmtId="0" fontId="0" fillId="0" borderId="14" xfId="0" applyBorder="1" applyAlignment="1">
      <alignment horizontal="left" vertical="center"/>
    </xf>
    <xf numFmtId="0" fontId="0" fillId="0" borderId="14" xfId="0" applyBorder="1">
      <alignment vertical="center"/>
    </xf>
    <xf numFmtId="49" fontId="0" fillId="0" borderId="14" xfId="0" applyNumberFormat="1" applyBorder="1">
      <alignment vertical="center"/>
    </xf>
    <xf numFmtId="0" fontId="0" fillId="19" borderId="52" xfId="0" applyFill="1" applyBorder="1" applyAlignment="1">
      <alignment horizontal="center" vertical="center" wrapText="1" shrinkToFit="1"/>
    </xf>
    <xf numFmtId="0" fontId="0" fillId="19" borderId="38" xfId="0" applyFill="1" applyBorder="1" applyAlignment="1">
      <alignment horizontal="center" vertical="center" wrapText="1" shrinkToFit="1"/>
    </xf>
    <xf numFmtId="0" fontId="0" fillId="19" borderId="42" xfId="0" applyFill="1" applyBorder="1" applyAlignment="1">
      <alignment horizontal="center" vertical="center" wrapText="1" shrinkToFit="1"/>
    </xf>
    <xf numFmtId="0" fontId="0" fillId="16" borderId="48" xfId="0" applyFill="1" applyBorder="1" applyAlignment="1">
      <alignment horizontal="center" vertical="center" shrinkToFit="1"/>
    </xf>
    <xf numFmtId="0" fontId="0" fillId="16" borderId="18" xfId="0" applyFill="1" applyBorder="1" applyAlignment="1">
      <alignment horizontal="center" vertical="center" shrinkToFit="1"/>
    </xf>
    <xf numFmtId="0" fontId="0" fillId="16" borderId="49" xfId="0" applyFill="1" applyBorder="1" applyAlignment="1">
      <alignment horizontal="center" vertical="center" shrinkToFit="1"/>
    </xf>
    <xf numFmtId="0" fontId="0" fillId="8" borderId="50" xfId="0" applyFill="1" applyBorder="1" applyAlignment="1">
      <alignment horizontal="center" vertical="center" wrapText="1" shrinkToFit="1"/>
    </xf>
    <xf numFmtId="0" fontId="0" fillId="8" borderId="2" xfId="0" applyFill="1" applyBorder="1" applyAlignment="1">
      <alignment horizontal="center" vertical="center" wrapText="1" shrinkToFit="1"/>
    </xf>
    <xf numFmtId="0" fontId="3" fillId="20" borderId="61" xfId="0" applyFont="1" applyFill="1" applyBorder="1" applyAlignment="1" applyProtection="1">
      <alignment horizontal="center" vertical="center" wrapText="1"/>
      <protection locked="0"/>
    </xf>
    <xf numFmtId="0" fontId="3" fillId="20" borderId="62" xfId="0" applyFont="1" applyFill="1" applyBorder="1" applyAlignment="1" applyProtection="1">
      <alignment horizontal="center" vertical="center"/>
      <protection locked="0"/>
    </xf>
    <xf numFmtId="0" fontId="3" fillId="6" borderId="58" xfId="0" applyFont="1" applyFill="1" applyBorder="1" applyAlignment="1" applyProtection="1">
      <alignment horizontal="center" vertical="center" wrapText="1"/>
      <protection locked="0"/>
    </xf>
    <xf numFmtId="0" fontId="0" fillId="0" borderId="0" xfId="0">
      <alignment vertical="center"/>
    </xf>
    <xf numFmtId="0" fontId="0" fillId="0" borderId="42" xfId="0" applyBorder="1" applyAlignment="1">
      <alignment horizontal="center" vertical="center" shrinkToFit="1"/>
    </xf>
    <xf numFmtId="0" fontId="0" fillId="17" borderId="48" xfId="0" applyFill="1" applyBorder="1" applyAlignment="1">
      <alignment horizontal="left" vertical="center" wrapText="1" shrinkToFit="1"/>
    </xf>
    <xf numFmtId="0" fontId="0" fillId="17" borderId="49" xfId="0" applyFill="1" applyBorder="1" applyAlignment="1">
      <alignment horizontal="left" vertical="center" wrapText="1" shrinkToFit="1"/>
    </xf>
  </cellXfs>
  <cellStyles count="2">
    <cellStyle name="桁区切り" xfId="1" builtinId="6"/>
    <cellStyle name="標準" xfId="0" builtinId="0"/>
  </cellStyles>
  <dxfs count="1">
    <dxf>
      <fill>
        <patternFill>
          <bgColor rgb="FFFF66FF"/>
        </patternFill>
      </fill>
    </dxf>
  </dxfs>
  <tableStyles count="0" defaultTableStyle="TableStyleMedium2" defaultPivotStyle="PivotStyleLight16"/>
  <colors>
    <mruColors>
      <color rgb="FFFF66FF"/>
      <color rgb="FFFFCC66"/>
      <color rgb="FFFFFF99"/>
      <color rgb="FFFF0066"/>
      <color rgb="FFFF33CC"/>
      <color rgb="FFCCFF99"/>
      <color rgb="FFCCFFCC"/>
      <color rgb="FF66FFFF"/>
      <color rgb="FFFF33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233081</xdr:rowOff>
    </xdr:from>
    <xdr:to>
      <xdr:col>1</xdr:col>
      <xdr:colOff>385486</xdr:colOff>
      <xdr:row>30</xdr:row>
      <xdr:rowOff>26894</xdr:rowOff>
    </xdr:to>
    <xdr:sp macro="" textlink="">
      <xdr:nvSpPr>
        <xdr:cNvPr id="6" name="矢印: 環状 5">
          <a:extLst>
            <a:ext uri="{FF2B5EF4-FFF2-40B4-BE49-F238E27FC236}">
              <a16:creationId xmlns:a16="http://schemas.microsoft.com/office/drawing/2014/main" id="{F254CE46-72D1-A447-D67E-AFEBC86342E8}"/>
            </a:ext>
          </a:extLst>
        </xdr:cNvPr>
        <xdr:cNvSpPr/>
      </xdr:nvSpPr>
      <xdr:spPr>
        <a:xfrm rot="5400000" flipV="1">
          <a:off x="-98611" y="6239433"/>
          <a:ext cx="968190" cy="770968"/>
        </a:xfrm>
        <a:prstGeom prst="circularArrow">
          <a:avLst>
            <a:gd name="adj1" fmla="val 12500"/>
            <a:gd name="adj2" fmla="val 1142319"/>
            <a:gd name="adj3" fmla="val 20457681"/>
            <a:gd name="adj4" fmla="val 10800000"/>
            <a:gd name="adj5" fmla="val 16799"/>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17929</xdr:colOff>
      <xdr:row>28</xdr:row>
      <xdr:rowOff>89648</xdr:rowOff>
    </xdr:from>
    <xdr:to>
      <xdr:col>1</xdr:col>
      <xdr:colOff>1102658</xdr:colOff>
      <xdr:row>34</xdr:row>
      <xdr:rowOff>57150</xdr:rowOff>
    </xdr:to>
    <xdr:sp macro="" textlink="">
      <xdr:nvSpPr>
        <xdr:cNvPr id="8" name="テキスト ボックス 7">
          <a:extLst>
            <a:ext uri="{FF2B5EF4-FFF2-40B4-BE49-F238E27FC236}">
              <a16:creationId xmlns:a16="http://schemas.microsoft.com/office/drawing/2014/main" id="{16166EB6-1255-4A51-B2BF-2D18723AA90C}"/>
            </a:ext>
          </a:extLst>
        </xdr:cNvPr>
        <xdr:cNvSpPr txBox="1"/>
      </xdr:nvSpPr>
      <xdr:spPr>
        <a:xfrm>
          <a:off x="408454" y="6680948"/>
          <a:ext cx="1084729" cy="1148602"/>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u="sng">
              <a:solidFill>
                <a:srgbClr val="FF0000"/>
              </a:solidFill>
            </a:rPr>
            <a:t>上半期調査時は上段の金額を、下半期調査時は下段の金額を用いて調査票様式に入力してください。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117275</xdr:colOff>
      <xdr:row>36</xdr:row>
      <xdr:rowOff>161364</xdr:rowOff>
    </xdr:from>
    <xdr:to>
      <xdr:col>7</xdr:col>
      <xdr:colOff>277906</xdr:colOff>
      <xdr:row>40</xdr:row>
      <xdr:rowOff>183135</xdr:rowOff>
    </xdr:to>
    <xdr:sp macro="" textlink="">
      <xdr:nvSpPr>
        <xdr:cNvPr id="2" name="右中かっこ 1">
          <a:extLst>
            <a:ext uri="{FF2B5EF4-FFF2-40B4-BE49-F238E27FC236}">
              <a16:creationId xmlns:a16="http://schemas.microsoft.com/office/drawing/2014/main" id="{3EE08D27-CFDC-4218-9E1D-E9A8EE56DEAE}"/>
            </a:ext>
          </a:extLst>
        </xdr:cNvPr>
        <xdr:cNvSpPr/>
      </xdr:nvSpPr>
      <xdr:spPr>
        <a:xfrm>
          <a:off x="4554804" y="9027458"/>
          <a:ext cx="160631" cy="126786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31668</xdr:colOff>
      <xdr:row>37</xdr:row>
      <xdr:rowOff>47501</xdr:rowOff>
    </xdr:from>
    <xdr:to>
      <xdr:col>11</xdr:col>
      <xdr:colOff>16824</xdr:colOff>
      <xdr:row>39</xdr:row>
      <xdr:rowOff>353292</xdr:rowOff>
    </xdr:to>
    <xdr:sp macro="" textlink="">
      <xdr:nvSpPr>
        <xdr:cNvPr id="9" name="テキスト ボックス 8">
          <a:extLst>
            <a:ext uri="{FF2B5EF4-FFF2-40B4-BE49-F238E27FC236}">
              <a16:creationId xmlns:a16="http://schemas.microsoft.com/office/drawing/2014/main" id="{8B00510A-8698-4312-9F0B-5EA742F1E22A}"/>
            </a:ext>
          </a:extLst>
        </xdr:cNvPr>
        <xdr:cNvSpPr txBox="1"/>
      </xdr:nvSpPr>
      <xdr:spPr>
        <a:xfrm>
          <a:off x="5060868" y="9233065"/>
          <a:ext cx="1523011" cy="832263"/>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721A954E-582D-4384-9698-15EF31F4F717}"/>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0" name="テキスト ボックス 9">
          <a:extLst>
            <a:ext uri="{FF2B5EF4-FFF2-40B4-BE49-F238E27FC236}">
              <a16:creationId xmlns:a16="http://schemas.microsoft.com/office/drawing/2014/main" id="{CDB8E0B7-9BF8-4BD2-BE44-D3945E2E0655}"/>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2" name="テキスト ボックス 11">
          <a:extLst>
            <a:ext uri="{FF2B5EF4-FFF2-40B4-BE49-F238E27FC236}">
              <a16:creationId xmlns:a16="http://schemas.microsoft.com/office/drawing/2014/main" id="{15ACB19B-909D-4B1A-9C23-0F79D5AE13DB}"/>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4" name="テキスト ボックス 13">
          <a:extLst>
            <a:ext uri="{FF2B5EF4-FFF2-40B4-BE49-F238E27FC236}">
              <a16:creationId xmlns:a16="http://schemas.microsoft.com/office/drawing/2014/main" id="{501AF206-506D-488A-B8BF-5D85DCEF571C}"/>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69273</xdr:rowOff>
    </xdr:from>
    <xdr:to>
      <xdr:col>11</xdr:col>
      <xdr:colOff>439058</xdr:colOff>
      <xdr:row>40</xdr:row>
      <xdr:rowOff>304801</xdr:rowOff>
    </xdr:to>
    <xdr:sp macro="" textlink="">
      <xdr:nvSpPr>
        <xdr:cNvPr id="16" name="テキスト ボックス 15">
          <a:extLst>
            <a:ext uri="{FF2B5EF4-FFF2-40B4-BE49-F238E27FC236}">
              <a16:creationId xmlns:a16="http://schemas.microsoft.com/office/drawing/2014/main" id="{B5519427-F5EB-497A-852D-48786B66911E}"/>
            </a:ext>
          </a:extLst>
        </xdr:cNvPr>
        <xdr:cNvSpPr txBox="1"/>
      </xdr:nvSpPr>
      <xdr:spPr>
        <a:xfrm>
          <a:off x="4847112" y="8769928"/>
          <a:ext cx="2159001" cy="1607128"/>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43543</xdr:colOff>
      <xdr:row>36</xdr:row>
      <xdr:rowOff>228600</xdr:rowOff>
    </xdr:from>
    <xdr:to>
      <xdr:col>7</xdr:col>
      <xdr:colOff>326572</xdr:colOff>
      <xdr:row>40</xdr:row>
      <xdr:rowOff>174171</xdr:rowOff>
    </xdr:to>
    <xdr:sp macro="" textlink="">
      <xdr:nvSpPr>
        <xdr:cNvPr id="4" name="右中かっこ 3">
          <a:extLst>
            <a:ext uri="{FF2B5EF4-FFF2-40B4-BE49-F238E27FC236}">
              <a16:creationId xmlns:a16="http://schemas.microsoft.com/office/drawing/2014/main" id="{DD0852A8-6A9D-4EB3-BA93-11244E461624}"/>
            </a:ext>
          </a:extLst>
        </xdr:cNvPr>
        <xdr:cNvSpPr/>
      </xdr:nvSpPr>
      <xdr:spPr>
        <a:xfrm>
          <a:off x="4484914" y="9089571"/>
          <a:ext cx="283029" cy="118654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21770</xdr:colOff>
      <xdr:row>37</xdr:row>
      <xdr:rowOff>54428</xdr:rowOff>
    </xdr:from>
    <xdr:to>
      <xdr:col>11</xdr:col>
      <xdr:colOff>10887</xdr:colOff>
      <xdr:row>40</xdr:row>
      <xdr:rowOff>0</xdr:rowOff>
    </xdr:to>
    <xdr:sp macro="" textlink="">
      <xdr:nvSpPr>
        <xdr:cNvPr id="9" name="テキスト ボックス 8">
          <a:extLst>
            <a:ext uri="{FF2B5EF4-FFF2-40B4-BE49-F238E27FC236}">
              <a16:creationId xmlns:a16="http://schemas.microsoft.com/office/drawing/2014/main" id="{AA357721-D468-44FF-BE02-054289CFDDD7}"/>
            </a:ext>
          </a:extLst>
        </xdr:cNvPr>
        <xdr:cNvSpPr txBox="1"/>
      </xdr:nvSpPr>
      <xdr:spPr>
        <a:xfrm>
          <a:off x="5061856" y="9274628"/>
          <a:ext cx="1524002" cy="827315"/>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2E62DE60-744B-4F24-A476-A991582CE36E}"/>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0" name="テキスト ボックス 9">
          <a:extLst>
            <a:ext uri="{FF2B5EF4-FFF2-40B4-BE49-F238E27FC236}">
              <a16:creationId xmlns:a16="http://schemas.microsoft.com/office/drawing/2014/main" id="{9760EB46-0D55-4BA2-935A-6788EED6961E}"/>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2" name="テキスト ボックス 11">
          <a:extLst>
            <a:ext uri="{FF2B5EF4-FFF2-40B4-BE49-F238E27FC236}">
              <a16:creationId xmlns:a16="http://schemas.microsoft.com/office/drawing/2014/main" id="{84C530B0-E9CA-447F-9251-7B1EDF38617D}"/>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32657</xdr:rowOff>
    </xdr:from>
    <xdr:to>
      <xdr:col>11</xdr:col>
      <xdr:colOff>439058</xdr:colOff>
      <xdr:row>40</xdr:row>
      <xdr:rowOff>304800</xdr:rowOff>
    </xdr:to>
    <xdr:sp macro="" textlink="">
      <xdr:nvSpPr>
        <xdr:cNvPr id="14" name="テキスト ボックス 13">
          <a:extLst>
            <a:ext uri="{FF2B5EF4-FFF2-40B4-BE49-F238E27FC236}">
              <a16:creationId xmlns:a16="http://schemas.microsoft.com/office/drawing/2014/main" id="{23E5B874-F095-493E-97AA-F6EC45E21CAF}"/>
            </a:ext>
          </a:extLst>
        </xdr:cNvPr>
        <xdr:cNvSpPr txBox="1"/>
      </xdr:nvSpPr>
      <xdr:spPr>
        <a:xfrm>
          <a:off x="4855028" y="8763000"/>
          <a:ext cx="2159001" cy="1643743"/>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108857</xdr:colOff>
      <xdr:row>36</xdr:row>
      <xdr:rowOff>174172</xdr:rowOff>
    </xdr:from>
    <xdr:to>
      <xdr:col>7</xdr:col>
      <xdr:colOff>391886</xdr:colOff>
      <xdr:row>40</xdr:row>
      <xdr:rowOff>119743</xdr:rowOff>
    </xdr:to>
    <xdr:sp macro="" textlink="">
      <xdr:nvSpPr>
        <xdr:cNvPr id="2" name="右中かっこ 1">
          <a:extLst>
            <a:ext uri="{FF2B5EF4-FFF2-40B4-BE49-F238E27FC236}">
              <a16:creationId xmlns:a16="http://schemas.microsoft.com/office/drawing/2014/main" id="{374D13DF-19F1-4475-AD79-2DB0F34CCEE4}"/>
            </a:ext>
          </a:extLst>
        </xdr:cNvPr>
        <xdr:cNvSpPr/>
      </xdr:nvSpPr>
      <xdr:spPr>
        <a:xfrm>
          <a:off x="4550228" y="9035143"/>
          <a:ext cx="283029" cy="118654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10885</xdr:colOff>
      <xdr:row>37</xdr:row>
      <xdr:rowOff>65313</xdr:rowOff>
    </xdr:from>
    <xdr:to>
      <xdr:col>11</xdr:col>
      <xdr:colOff>2</xdr:colOff>
      <xdr:row>40</xdr:row>
      <xdr:rowOff>10885</xdr:rowOff>
    </xdr:to>
    <xdr:sp macro="" textlink="">
      <xdr:nvSpPr>
        <xdr:cNvPr id="9" name="テキスト ボックス 8">
          <a:extLst>
            <a:ext uri="{FF2B5EF4-FFF2-40B4-BE49-F238E27FC236}">
              <a16:creationId xmlns:a16="http://schemas.microsoft.com/office/drawing/2014/main" id="{9056A401-5935-43E0-A19D-A8DF01284844}"/>
            </a:ext>
          </a:extLst>
        </xdr:cNvPr>
        <xdr:cNvSpPr txBox="1"/>
      </xdr:nvSpPr>
      <xdr:spPr>
        <a:xfrm>
          <a:off x="5050971" y="9285513"/>
          <a:ext cx="1524002" cy="827315"/>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6DEF283E-CBBA-4A86-99C1-ABAE2DB91B67}"/>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0" name="テキスト ボックス 9">
          <a:extLst>
            <a:ext uri="{FF2B5EF4-FFF2-40B4-BE49-F238E27FC236}">
              <a16:creationId xmlns:a16="http://schemas.microsoft.com/office/drawing/2014/main" id="{52A6CE14-125C-46A2-A29F-9571BA10A271}"/>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2" name="テキスト ボックス 11">
          <a:extLst>
            <a:ext uri="{FF2B5EF4-FFF2-40B4-BE49-F238E27FC236}">
              <a16:creationId xmlns:a16="http://schemas.microsoft.com/office/drawing/2014/main" id="{F5795B5D-AFBD-498F-BAFA-67E45C4BAD4E}"/>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21771</xdr:rowOff>
    </xdr:from>
    <xdr:to>
      <xdr:col>11</xdr:col>
      <xdr:colOff>439058</xdr:colOff>
      <xdr:row>40</xdr:row>
      <xdr:rowOff>304800</xdr:rowOff>
    </xdr:to>
    <xdr:sp macro="" textlink="">
      <xdr:nvSpPr>
        <xdr:cNvPr id="14" name="テキスト ボックス 13">
          <a:extLst>
            <a:ext uri="{FF2B5EF4-FFF2-40B4-BE49-F238E27FC236}">
              <a16:creationId xmlns:a16="http://schemas.microsoft.com/office/drawing/2014/main" id="{DEA46FCD-02C6-459F-8330-E3CD61F961BA}"/>
            </a:ext>
          </a:extLst>
        </xdr:cNvPr>
        <xdr:cNvSpPr txBox="1"/>
      </xdr:nvSpPr>
      <xdr:spPr>
        <a:xfrm>
          <a:off x="4855028" y="8752114"/>
          <a:ext cx="2159001" cy="16546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119743</xdr:colOff>
      <xdr:row>36</xdr:row>
      <xdr:rowOff>228600</xdr:rowOff>
    </xdr:from>
    <xdr:to>
      <xdr:col>7</xdr:col>
      <xdr:colOff>402772</xdr:colOff>
      <xdr:row>40</xdr:row>
      <xdr:rowOff>174171</xdr:rowOff>
    </xdr:to>
    <xdr:sp macro="" textlink="">
      <xdr:nvSpPr>
        <xdr:cNvPr id="2" name="右中かっこ 1">
          <a:extLst>
            <a:ext uri="{FF2B5EF4-FFF2-40B4-BE49-F238E27FC236}">
              <a16:creationId xmlns:a16="http://schemas.microsoft.com/office/drawing/2014/main" id="{D5B9E6A7-DCB8-486A-90E5-ABE7B817CF8A}"/>
            </a:ext>
          </a:extLst>
        </xdr:cNvPr>
        <xdr:cNvSpPr/>
      </xdr:nvSpPr>
      <xdr:spPr>
        <a:xfrm>
          <a:off x="4562203" y="9105900"/>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21770</xdr:colOff>
      <xdr:row>37</xdr:row>
      <xdr:rowOff>54428</xdr:rowOff>
    </xdr:from>
    <xdr:to>
      <xdr:col>11</xdr:col>
      <xdr:colOff>10887</xdr:colOff>
      <xdr:row>40</xdr:row>
      <xdr:rowOff>0</xdr:rowOff>
    </xdr:to>
    <xdr:sp macro="" textlink="">
      <xdr:nvSpPr>
        <xdr:cNvPr id="9" name="テキスト ボックス 8">
          <a:extLst>
            <a:ext uri="{FF2B5EF4-FFF2-40B4-BE49-F238E27FC236}">
              <a16:creationId xmlns:a16="http://schemas.microsoft.com/office/drawing/2014/main" id="{2E3AA41C-D51C-47F8-9662-0BD791BF34A4}"/>
            </a:ext>
          </a:extLst>
        </xdr:cNvPr>
        <xdr:cNvSpPr txBox="1"/>
      </xdr:nvSpPr>
      <xdr:spPr>
        <a:xfrm>
          <a:off x="5061856" y="9274628"/>
          <a:ext cx="1524002" cy="827315"/>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0965534A-6054-40E5-A252-BE72FF7A4CF6}"/>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0" name="テキスト ボックス 9">
          <a:extLst>
            <a:ext uri="{FF2B5EF4-FFF2-40B4-BE49-F238E27FC236}">
              <a16:creationId xmlns:a16="http://schemas.microsoft.com/office/drawing/2014/main" id="{E597E9B3-D53C-454C-9B35-3C2C4E37A7CC}"/>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2" name="テキスト ボックス 11">
          <a:extLst>
            <a:ext uri="{FF2B5EF4-FFF2-40B4-BE49-F238E27FC236}">
              <a16:creationId xmlns:a16="http://schemas.microsoft.com/office/drawing/2014/main" id="{1D0C583C-5C07-4D2A-9C5A-0BA7ADC8A1D3}"/>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1</xdr:rowOff>
    </xdr:from>
    <xdr:to>
      <xdr:col>11</xdr:col>
      <xdr:colOff>439058</xdr:colOff>
      <xdr:row>40</xdr:row>
      <xdr:rowOff>304801</xdr:rowOff>
    </xdr:to>
    <xdr:sp macro="" textlink="">
      <xdr:nvSpPr>
        <xdr:cNvPr id="14" name="テキスト ボックス 13">
          <a:extLst>
            <a:ext uri="{FF2B5EF4-FFF2-40B4-BE49-F238E27FC236}">
              <a16:creationId xmlns:a16="http://schemas.microsoft.com/office/drawing/2014/main" id="{58B20928-F611-42FD-BCC3-1853637348B1}"/>
            </a:ext>
          </a:extLst>
        </xdr:cNvPr>
        <xdr:cNvSpPr txBox="1"/>
      </xdr:nvSpPr>
      <xdr:spPr>
        <a:xfrm>
          <a:off x="4855028" y="8730344"/>
          <a:ext cx="2159001" cy="1676400"/>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87086</xdr:colOff>
      <xdr:row>36</xdr:row>
      <xdr:rowOff>228600</xdr:rowOff>
    </xdr:from>
    <xdr:to>
      <xdr:col>7</xdr:col>
      <xdr:colOff>370115</xdr:colOff>
      <xdr:row>40</xdr:row>
      <xdr:rowOff>174171</xdr:rowOff>
    </xdr:to>
    <xdr:sp macro="" textlink="">
      <xdr:nvSpPr>
        <xdr:cNvPr id="2" name="右中かっこ 1">
          <a:extLst>
            <a:ext uri="{FF2B5EF4-FFF2-40B4-BE49-F238E27FC236}">
              <a16:creationId xmlns:a16="http://schemas.microsoft.com/office/drawing/2014/main" id="{FF6FB7C2-809A-47CA-B350-E3A83BD73091}"/>
            </a:ext>
          </a:extLst>
        </xdr:cNvPr>
        <xdr:cNvSpPr/>
      </xdr:nvSpPr>
      <xdr:spPr>
        <a:xfrm>
          <a:off x="4528457" y="9089571"/>
          <a:ext cx="283029" cy="118654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42262</xdr:colOff>
      <xdr:row>37</xdr:row>
      <xdr:rowOff>14087</xdr:rowOff>
    </xdr:from>
    <xdr:to>
      <xdr:col>11</xdr:col>
      <xdr:colOff>24974</xdr:colOff>
      <xdr:row>39</xdr:row>
      <xdr:rowOff>318247</xdr:rowOff>
    </xdr:to>
    <xdr:sp macro="" textlink="">
      <xdr:nvSpPr>
        <xdr:cNvPr id="9" name="テキスト ボックス 8">
          <a:extLst>
            <a:ext uri="{FF2B5EF4-FFF2-40B4-BE49-F238E27FC236}">
              <a16:creationId xmlns:a16="http://schemas.microsoft.com/office/drawing/2014/main" id="{C50825FD-9C8D-49CE-AE6D-1513D62B6D6D}"/>
            </a:ext>
          </a:extLst>
        </xdr:cNvPr>
        <xdr:cNvSpPr txBox="1"/>
      </xdr:nvSpPr>
      <xdr:spPr>
        <a:xfrm>
          <a:off x="5071462" y="9238769"/>
          <a:ext cx="1515677" cy="833078"/>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34BB9E22-3DC1-4DC5-8C9A-1243EC67E750}"/>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0" name="テキスト ボックス 9">
          <a:extLst>
            <a:ext uri="{FF2B5EF4-FFF2-40B4-BE49-F238E27FC236}">
              <a16:creationId xmlns:a16="http://schemas.microsoft.com/office/drawing/2014/main" id="{AFB0FBE7-EEAC-423A-9B98-4B676A916B5A}"/>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2" name="テキスト ボックス 11">
          <a:extLst>
            <a:ext uri="{FF2B5EF4-FFF2-40B4-BE49-F238E27FC236}">
              <a16:creationId xmlns:a16="http://schemas.microsoft.com/office/drawing/2014/main" id="{75380049-2E2B-4653-9487-ADD11ED4E706}"/>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32657</xdr:rowOff>
    </xdr:from>
    <xdr:to>
      <xdr:col>11</xdr:col>
      <xdr:colOff>439058</xdr:colOff>
      <xdr:row>40</xdr:row>
      <xdr:rowOff>304800</xdr:rowOff>
    </xdr:to>
    <xdr:sp macro="" textlink="">
      <xdr:nvSpPr>
        <xdr:cNvPr id="14" name="テキスト ボックス 13">
          <a:extLst>
            <a:ext uri="{FF2B5EF4-FFF2-40B4-BE49-F238E27FC236}">
              <a16:creationId xmlns:a16="http://schemas.microsoft.com/office/drawing/2014/main" id="{9B2DA1A0-55CE-44D2-A53E-72ABFB65C2D5}"/>
            </a:ext>
          </a:extLst>
        </xdr:cNvPr>
        <xdr:cNvSpPr txBox="1"/>
      </xdr:nvSpPr>
      <xdr:spPr>
        <a:xfrm>
          <a:off x="4855028" y="8763000"/>
          <a:ext cx="2159001" cy="1643743"/>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76200</xdr:colOff>
      <xdr:row>36</xdr:row>
      <xdr:rowOff>228600</xdr:rowOff>
    </xdr:from>
    <xdr:to>
      <xdr:col>7</xdr:col>
      <xdr:colOff>359229</xdr:colOff>
      <xdr:row>40</xdr:row>
      <xdr:rowOff>174171</xdr:rowOff>
    </xdr:to>
    <xdr:sp macro="" textlink="">
      <xdr:nvSpPr>
        <xdr:cNvPr id="2" name="右中かっこ 1">
          <a:extLst>
            <a:ext uri="{FF2B5EF4-FFF2-40B4-BE49-F238E27FC236}">
              <a16:creationId xmlns:a16="http://schemas.microsoft.com/office/drawing/2014/main" id="{AC8026D4-45BF-4FA6-A333-46EEF799A5C2}"/>
            </a:ext>
          </a:extLst>
        </xdr:cNvPr>
        <xdr:cNvSpPr/>
      </xdr:nvSpPr>
      <xdr:spPr>
        <a:xfrm>
          <a:off x="4517571" y="9089571"/>
          <a:ext cx="283029" cy="118654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43542</xdr:colOff>
      <xdr:row>37</xdr:row>
      <xdr:rowOff>32656</xdr:rowOff>
    </xdr:from>
    <xdr:to>
      <xdr:col>11</xdr:col>
      <xdr:colOff>32659</xdr:colOff>
      <xdr:row>39</xdr:row>
      <xdr:rowOff>337457</xdr:rowOff>
    </xdr:to>
    <xdr:sp macro="" textlink="">
      <xdr:nvSpPr>
        <xdr:cNvPr id="9" name="テキスト ボックス 8">
          <a:extLst>
            <a:ext uri="{FF2B5EF4-FFF2-40B4-BE49-F238E27FC236}">
              <a16:creationId xmlns:a16="http://schemas.microsoft.com/office/drawing/2014/main" id="{5CDB1CB7-B9F4-40F1-8F1C-B2ED1ADABB9E}"/>
            </a:ext>
          </a:extLst>
        </xdr:cNvPr>
        <xdr:cNvSpPr txBox="1"/>
      </xdr:nvSpPr>
      <xdr:spPr>
        <a:xfrm>
          <a:off x="5083628" y="9252856"/>
          <a:ext cx="1524002" cy="827315"/>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2FCAA93A-37F1-4A86-8583-6A9D11A733F9}"/>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8</xdr:col>
      <xdr:colOff>42262</xdr:colOff>
      <xdr:row>37</xdr:row>
      <xdr:rowOff>14087</xdr:rowOff>
    </xdr:from>
    <xdr:to>
      <xdr:col>11</xdr:col>
      <xdr:colOff>24974</xdr:colOff>
      <xdr:row>39</xdr:row>
      <xdr:rowOff>318247</xdr:rowOff>
    </xdr:to>
    <xdr:sp macro="" textlink="">
      <xdr:nvSpPr>
        <xdr:cNvPr id="13" name="テキスト ボックス 12">
          <a:extLst>
            <a:ext uri="{FF2B5EF4-FFF2-40B4-BE49-F238E27FC236}">
              <a16:creationId xmlns:a16="http://schemas.microsoft.com/office/drawing/2014/main" id="{4FA7CABC-88B6-4DC5-97A6-67F3B49F228E}"/>
            </a:ext>
          </a:extLst>
        </xdr:cNvPr>
        <xdr:cNvSpPr txBox="1"/>
      </xdr:nvSpPr>
      <xdr:spPr>
        <a:xfrm>
          <a:off x="5079082" y="9249527"/>
          <a:ext cx="1514332" cy="829940"/>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15" name="テキスト ボックス 14">
          <a:extLst>
            <a:ext uri="{FF2B5EF4-FFF2-40B4-BE49-F238E27FC236}">
              <a16:creationId xmlns:a16="http://schemas.microsoft.com/office/drawing/2014/main" id="{4B805691-E172-484E-AA33-88762F3BB98E}"/>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7" name="テキスト ボックス 16">
          <a:extLst>
            <a:ext uri="{FF2B5EF4-FFF2-40B4-BE49-F238E27FC236}">
              <a16:creationId xmlns:a16="http://schemas.microsoft.com/office/drawing/2014/main" id="{BE630C8F-0111-40D2-9D48-06C28A44B6DC}"/>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8</xdr:col>
      <xdr:colOff>42262</xdr:colOff>
      <xdr:row>37</xdr:row>
      <xdr:rowOff>14087</xdr:rowOff>
    </xdr:from>
    <xdr:to>
      <xdr:col>11</xdr:col>
      <xdr:colOff>24974</xdr:colOff>
      <xdr:row>39</xdr:row>
      <xdr:rowOff>318247</xdr:rowOff>
    </xdr:to>
    <xdr:sp macro="" textlink="">
      <xdr:nvSpPr>
        <xdr:cNvPr id="22" name="テキスト ボックス 21">
          <a:extLst>
            <a:ext uri="{FF2B5EF4-FFF2-40B4-BE49-F238E27FC236}">
              <a16:creationId xmlns:a16="http://schemas.microsoft.com/office/drawing/2014/main" id="{5E644343-72A0-479F-B271-E79E7064882F}"/>
            </a:ext>
          </a:extLst>
        </xdr:cNvPr>
        <xdr:cNvSpPr txBox="1"/>
      </xdr:nvSpPr>
      <xdr:spPr>
        <a:xfrm>
          <a:off x="5079082" y="9249527"/>
          <a:ext cx="1514332" cy="829940"/>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24" name="テキスト ボックス 23">
          <a:extLst>
            <a:ext uri="{FF2B5EF4-FFF2-40B4-BE49-F238E27FC236}">
              <a16:creationId xmlns:a16="http://schemas.microsoft.com/office/drawing/2014/main" id="{0CA469CD-1E6E-4274-BE20-89E66AE69BD2}"/>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26" name="テキスト ボックス 25">
          <a:extLst>
            <a:ext uri="{FF2B5EF4-FFF2-40B4-BE49-F238E27FC236}">
              <a16:creationId xmlns:a16="http://schemas.microsoft.com/office/drawing/2014/main" id="{F48A07DB-0812-40FC-B4DC-1827ADBE5E1E}"/>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28" name="テキスト ボックス 27">
          <a:extLst>
            <a:ext uri="{FF2B5EF4-FFF2-40B4-BE49-F238E27FC236}">
              <a16:creationId xmlns:a16="http://schemas.microsoft.com/office/drawing/2014/main" id="{8EE402FA-BE69-4772-B6B2-224331704B19}"/>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65315</xdr:rowOff>
    </xdr:from>
    <xdr:to>
      <xdr:col>11</xdr:col>
      <xdr:colOff>439058</xdr:colOff>
      <xdr:row>40</xdr:row>
      <xdr:rowOff>304801</xdr:rowOff>
    </xdr:to>
    <xdr:sp macro="" textlink="">
      <xdr:nvSpPr>
        <xdr:cNvPr id="30" name="テキスト ボックス 29">
          <a:extLst>
            <a:ext uri="{FF2B5EF4-FFF2-40B4-BE49-F238E27FC236}">
              <a16:creationId xmlns:a16="http://schemas.microsoft.com/office/drawing/2014/main" id="{FFB0DF1F-FCDB-45F8-8E26-4EB2073DE240}"/>
            </a:ext>
          </a:extLst>
        </xdr:cNvPr>
        <xdr:cNvSpPr txBox="1"/>
      </xdr:nvSpPr>
      <xdr:spPr>
        <a:xfrm>
          <a:off x="4855028" y="8795658"/>
          <a:ext cx="2159001" cy="1611086"/>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58783</xdr:colOff>
      <xdr:row>36</xdr:row>
      <xdr:rowOff>228600</xdr:rowOff>
    </xdr:from>
    <xdr:to>
      <xdr:col>7</xdr:col>
      <xdr:colOff>341812</xdr:colOff>
      <xdr:row>40</xdr:row>
      <xdr:rowOff>174171</xdr:rowOff>
    </xdr:to>
    <xdr:sp macro="" textlink="">
      <xdr:nvSpPr>
        <xdr:cNvPr id="2" name="右中かっこ 1">
          <a:extLst>
            <a:ext uri="{FF2B5EF4-FFF2-40B4-BE49-F238E27FC236}">
              <a16:creationId xmlns:a16="http://schemas.microsoft.com/office/drawing/2014/main" id="{0BB31D33-28B7-4F36-8CAD-0EFA3A1E665D}"/>
            </a:ext>
          </a:extLst>
        </xdr:cNvPr>
        <xdr:cNvSpPr/>
      </xdr:nvSpPr>
      <xdr:spPr>
        <a:xfrm>
          <a:off x="4501243" y="9105900"/>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32657</xdr:rowOff>
    </xdr:from>
    <xdr:to>
      <xdr:col>10</xdr:col>
      <xdr:colOff>500745</xdr:colOff>
      <xdr:row>39</xdr:row>
      <xdr:rowOff>337458</xdr:rowOff>
    </xdr:to>
    <xdr:sp macro="" textlink="">
      <xdr:nvSpPr>
        <xdr:cNvPr id="9" name="テキスト ボックス 8">
          <a:extLst>
            <a:ext uri="{FF2B5EF4-FFF2-40B4-BE49-F238E27FC236}">
              <a16:creationId xmlns:a16="http://schemas.microsoft.com/office/drawing/2014/main" id="{525DE9AB-EE2F-4E4F-89A3-2ECDE36DFB59}"/>
            </a:ext>
          </a:extLst>
        </xdr:cNvPr>
        <xdr:cNvSpPr txBox="1"/>
      </xdr:nvSpPr>
      <xdr:spPr>
        <a:xfrm>
          <a:off x="5040086" y="9252857"/>
          <a:ext cx="1524002" cy="827315"/>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22F48B98-7720-49F1-8407-BF04A7CFB272}"/>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8</xdr:col>
      <xdr:colOff>42262</xdr:colOff>
      <xdr:row>37</xdr:row>
      <xdr:rowOff>14087</xdr:rowOff>
    </xdr:from>
    <xdr:to>
      <xdr:col>11</xdr:col>
      <xdr:colOff>24974</xdr:colOff>
      <xdr:row>39</xdr:row>
      <xdr:rowOff>318247</xdr:rowOff>
    </xdr:to>
    <xdr:sp macro="" textlink="">
      <xdr:nvSpPr>
        <xdr:cNvPr id="13" name="テキスト ボックス 12">
          <a:extLst>
            <a:ext uri="{FF2B5EF4-FFF2-40B4-BE49-F238E27FC236}">
              <a16:creationId xmlns:a16="http://schemas.microsoft.com/office/drawing/2014/main" id="{F9C73037-4EED-45FC-ADF3-585982E4C865}"/>
            </a:ext>
          </a:extLst>
        </xdr:cNvPr>
        <xdr:cNvSpPr txBox="1"/>
      </xdr:nvSpPr>
      <xdr:spPr>
        <a:xfrm>
          <a:off x="5079082" y="9249527"/>
          <a:ext cx="1514332" cy="829940"/>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15" name="テキスト ボックス 14">
          <a:extLst>
            <a:ext uri="{FF2B5EF4-FFF2-40B4-BE49-F238E27FC236}">
              <a16:creationId xmlns:a16="http://schemas.microsoft.com/office/drawing/2014/main" id="{29D98B40-BC36-4AC9-8680-5D8D5D4B3574}"/>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7" name="テキスト ボックス 16">
          <a:extLst>
            <a:ext uri="{FF2B5EF4-FFF2-40B4-BE49-F238E27FC236}">
              <a16:creationId xmlns:a16="http://schemas.microsoft.com/office/drawing/2014/main" id="{1477ED45-B6B4-4DA1-8094-3FBD006C6444}"/>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8</xdr:col>
      <xdr:colOff>42262</xdr:colOff>
      <xdr:row>37</xdr:row>
      <xdr:rowOff>14087</xdr:rowOff>
    </xdr:from>
    <xdr:to>
      <xdr:col>11</xdr:col>
      <xdr:colOff>24974</xdr:colOff>
      <xdr:row>39</xdr:row>
      <xdr:rowOff>318247</xdr:rowOff>
    </xdr:to>
    <xdr:sp macro="" textlink="">
      <xdr:nvSpPr>
        <xdr:cNvPr id="22" name="テキスト ボックス 21">
          <a:extLst>
            <a:ext uri="{FF2B5EF4-FFF2-40B4-BE49-F238E27FC236}">
              <a16:creationId xmlns:a16="http://schemas.microsoft.com/office/drawing/2014/main" id="{0BDD4692-E247-47E3-A87E-0C570A87B1AD}"/>
            </a:ext>
          </a:extLst>
        </xdr:cNvPr>
        <xdr:cNvSpPr txBox="1"/>
      </xdr:nvSpPr>
      <xdr:spPr>
        <a:xfrm>
          <a:off x="5079082" y="9249527"/>
          <a:ext cx="1514332" cy="829940"/>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24" name="テキスト ボックス 23">
          <a:extLst>
            <a:ext uri="{FF2B5EF4-FFF2-40B4-BE49-F238E27FC236}">
              <a16:creationId xmlns:a16="http://schemas.microsoft.com/office/drawing/2014/main" id="{FF8348D7-86C9-4C53-ABBF-DEA28C371BA1}"/>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26" name="テキスト ボックス 25">
          <a:extLst>
            <a:ext uri="{FF2B5EF4-FFF2-40B4-BE49-F238E27FC236}">
              <a16:creationId xmlns:a16="http://schemas.microsoft.com/office/drawing/2014/main" id="{2761C2EB-5816-44AB-B099-8CB65A565C9E}"/>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28" name="テキスト ボックス 27">
          <a:extLst>
            <a:ext uri="{FF2B5EF4-FFF2-40B4-BE49-F238E27FC236}">
              <a16:creationId xmlns:a16="http://schemas.microsoft.com/office/drawing/2014/main" id="{A5CAD459-27CD-4807-87D9-133619A1B6D3}"/>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22861</xdr:rowOff>
    </xdr:from>
    <xdr:to>
      <xdr:col>11</xdr:col>
      <xdr:colOff>439058</xdr:colOff>
      <xdr:row>40</xdr:row>
      <xdr:rowOff>304801</xdr:rowOff>
    </xdr:to>
    <xdr:sp macro="" textlink="">
      <xdr:nvSpPr>
        <xdr:cNvPr id="30" name="テキスト ボックス 29">
          <a:extLst>
            <a:ext uri="{FF2B5EF4-FFF2-40B4-BE49-F238E27FC236}">
              <a16:creationId xmlns:a16="http://schemas.microsoft.com/office/drawing/2014/main" id="{E17F900E-6915-4696-BF19-02528AFC7343}"/>
            </a:ext>
          </a:extLst>
        </xdr:cNvPr>
        <xdr:cNvSpPr txBox="1"/>
      </xdr:nvSpPr>
      <xdr:spPr>
        <a:xfrm>
          <a:off x="4856117" y="8770621"/>
          <a:ext cx="2151381" cy="1653540"/>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97973</xdr:colOff>
      <xdr:row>36</xdr:row>
      <xdr:rowOff>174172</xdr:rowOff>
    </xdr:from>
    <xdr:to>
      <xdr:col>7</xdr:col>
      <xdr:colOff>381002</xdr:colOff>
      <xdr:row>40</xdr:row>
      <xdr:rowOff>119743</xdr:rowOff>
    </xdr:to>
    <xdr:sp macro="" textlink="">
      <xdr:nvSpPr>
        <xdr:cNvPr id="2" name="右中かっこ 1">
          <a:extLst>
            <a:ext uri="{FF2B5EF4-FFF2-40B4-BE49-F238E27FC236}">
              <a16:creationId xmlns:a16="http://schemas.microsoft.com/office/drawing/2014/main" id="{0FA9291A-62AF-4CA1-A6B4-F99ED181B0CD}"/>
            </a:ext>
          </a:extLst>
        </xdr:cNvPr>
        <xdr:cNvSpPr/>
      </xdr:nvSpPr>
      <xdr:spPr>
        <a:xfrm>
          <a:off x="4539344" y="9035143"/>
          <a:ext cx="283029" cy="118654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1E8E6A19-A4ED-4A25-B717-D14B0B6DC0D2}"/>
            </a:ext>
          </a:extLst>
        </xdr:cNvPr>
        <xdr:cNvSpPr txBox="1"/>
      </xdr:nvSpPr>
      <xdr:spPr>
        <a:xfrm>
          <a:off x="4996543" y="886097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2" name="右中かっこ 1">
          <a:extLst>
            <a:ext uri="{FF2B5EF4-FFF2-40B4-BE49-F238E27FC236}">
              <a16:creationId xmlns:a16="http://schemas.microsoft.com/office/drawing/2014/main" id="{856C6ABD-5DF0-4B78-9D94-F013A15BAB40}"/>
            </a:ext>
          </a:extLst>
        </xdr:cNvPr>
        <xdr:cNvSpPr/>
      </xdr:nvSpPr>
      <xdr:spPr>
        <a:xfrm>
          <a:off x="4583975" y="9051472"/>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32656</xdr:colOff>
      <xdr:row>36</xdr:row>
      <xdr:rowOff>337458</xdr:rowOff>
    </xdr:from>
    <xdr:to>
      <xdr:col>11</xdr:col>
      <xdr:colOff>21773</xdr:colOff>
      <xdr:row>39</xdr:row>
      <xdr:rowOff>283030</xdr:rowOff>
    </xdr:to>
    <xdr:sp macro="" textlink="">
      <xdr:nvSpPr>
        <xdr:cNvPr id="12" name="テキスト ボックス 11">
          <a:extLst>
            <a:ext uri="{FF2B5EF4-FFF2-40B4-BE49-F238E27FC236}">
              <a16:creationId xmlns:a16="http://schemas.microsoft.com/office/drawing/2014/main" id="{4CBA1C8D-8BD9-4010-9EBA-AC75F44ABD1B}"/>
            </a:ext>
          </a:extLst>
        </xdr:cNvPr>
        <xdr:cNvSpPr txBox="1"/>
      </xdr:nvSpPr>
      <xdr:spPr>
        <a:xfrm>
          <a:off x="5072742" y="9198429"/>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54A24B7B-6961-453C-944C-E3E3F5422C02}"/>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2" name="右中かっこ 1">
          <a:extLst>
            <a:ext uri="{FF2B5EF4-FFF2-40B4-BE49-F238E27FC236}">
              <a16:creationId xmlns:a16="http://schemas.microsoft.com/office/drawing/2014/main" id="{4AFC439C-1E53-4C00-98B1-5B43EB731355}"/>
            </a:ext>
          </a:extLst>
        </xdr:cNvPr>
        <xdr:cNvSpPr/>
      </xdr:nvSpPr>
      <xdr:spPr>
        <a:xfrm>
          <a:off x="4583975" y="9051472"/>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0</xdr:rowOff>
    </xdr:from>
    <xdr:to>
      <xdr:col>10</xdr:col>
      <xdr:colOff>500745</xdr:colOff>
      <xdr:row>39</xdr:row>
      <xdr:rowOff>304801</xdr:rowOff>
    </xdr:to>
    <xdr:sp macro="" textlink="">
      <xdr:nvSpPr>
        <xdr:cNvPr id="10" name="テキスト ボックス 9">
          <a:extLst>
            <a:ext uri="{FF2B5EF4-FFF2-40B4-BE49-F238E27FC236}">
              <a16:creationId xmlns:a16="http://schemas.microsoft.com/office/drawing/2014/main" id="{1D485434-2757-4B24-A6DF-2CCF584661B1}"/>
            </a:ext>
          </a:extLst>
        </xdr:cNvPr>
        <xdr:cNvSpPr txBox="1"/>
      </xdr:nvSpPr>
      <xdr:spPr>
        <a:xfrm>
          <a:off x="5040086" y="9220200"/>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510F2D64-6038-4622-8051-085C70DD7195}"/>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74991</xdr:colOff>
      <xdr:row>36</xdr:row>
      <xdr:rowOff>231019</xdr:rowOff>
    </xdr:from>
    <xdr:to>
      <xdr:col>7</xdr:col>
      <xdr:colOff>358020</xdr:colOff>
      <xdr:row>40</xdr:row>
      <xdr:rowOff>176590</xdr:rowOff>
    </xdr:to>
    <xdr:sp macro="" textlink="">
      <xdr:nvSpPr>
        <xdr:cNvPr id="2" name="右中かっこ 1">
          <a:extLst>
            <a:ext uri="{FF2B5EF4-FFF2-40B4-BE49-F238E27FC236}">
              <a16:creationId xmlns:a16="http://schemas.microsoft.com/office/drawing/2014/main" id="{23E07ECC-2009-6E68-175F-F730F69B2035}"/>
            </a:ext>
          </a:extLst>
        </xdr:cNvPr>
        <xdr:cNvSpPr/>
      </xdr:nvSpPr>
      <xdr:spPr>
        <a:xfrm>
          <a:off x="4477658" y="9163352"/>
          <a:ext cx="283029" cy="118170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423333</xdr:colOff>
      <xdr:row>35</xdr:row>
      <xdr:rowOff>21771</xdr:rowOff>
    </xdr:from>
    <xdr:to>
      <xdr:col>11</xdr:col>
      <xdr:colOff>448734</xdr:colOff>
      <xdr:row>40</xdr:row>
      <xdr:rowOff>315686</xdr:rowOff>
    </xdr:to>
    <xdr:sp macro="" textlink="">
      <xdr:nvSpPr>
        <xdr:cNvPr id="3" name="テキスト ボックス 2">
          <a:extLst>
            <a:ext uri="{FF2B5EF4-FFF2-40B4-BE49-F238E27FC236}">
              <a16:creationId xmlns:a16="http://schemas.microsoft.com/office/drawing/2014/main" id="{1F95C906-D263-C88B-6E46-C68571BD19A1}"/>
            </a:ext>
          </a:extLst>
        </xdr:cNvPr>
        <xdr:cNvSpPr txBox="1"/>
      </xdr:nvSpPr>
      <xdr:spPr>
        <a:xfrm>
          <a:off x="4821162" y="8752114"/>
          <a:ext cx="2159001" cy="1665515"/>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2" name="右中かっこ 1">
          <a:extLst>
            <a:ext uri="{FF2B5EF4-FFF2-40B4-BE49-F238E27FC236}">
              <a16:creationId xmlns:a16="http://schemas.microsoft.com/office/drawing/2014/main" id="{5C5742D4-0380-4ADC-851B-E287C99CD18A}"/>
            </a:ext>
          </a:extLst>
        </xdr:cNvPr>
        <xdr:cNvSpPr/>
      </xdr:nvSpPr>
      <xdr:spPr>
        <a:xfrm>
          <a:off x="4583975" y="9051472"/>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581890</xdr:colOff>
      <xdr:row>37</xdr:row>
      <xdr:rowOff>41563</xdr:rowOff>
    </xdr:from>
    <xdr:to>
      <xdr:col>10</xdr:col>
      <xdr:colOff>484911</xdr:colOff>
      <xdr:row>39</xdr:row>
      <xdr:rowOff>342406</xdr:rowOff>
    </xdr:to>
    <xdr:sp macro="" textlink="">
      <xdr:nvSpPr>
        <xdr:cNvPr id="10" name="テキスト ボックス 9">
          <a:extLst>
            <a:ext uri="{FF2B5EF4-FFF2-40B4-BE49-F238E27FC236}">
              <a16:creationId xmlns:a16="http://schemas.microsoft.com/office/drawing/2014/main" id="{1711C976-585B-4469-AB7C-3FC979298777}"/>
            </a:ext>
          </a:extLst>
        </xdr:cNvPr>
        <xdr:cNvSpPr txBox="1"/>
      </xdr:nvSpPr>
      <xdr:spPr>
        <a:xfrm>
          <a:off x="5015345" y="9227127"/>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3A52D3B5-4F0D-4A64-BC7F-981DB70454B9}"/>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4" name="右中かっこ 3">
          <a:extLst>
            <a:ext uri="{FF2B5EF4-FFF2-40B4-BE49-F238E27FC236}">
              <a16:creationId xmlns:a16="http://schemas.microsoft.com/office/drawing/2014/main" id="{575B6A93-9FE2-42CE-BA8D-03A9C996B813}"/>
            </a:ext>
          </a:extLst>
        </xdr:cNvPr>
        <xdr:cNvSpPr/>
      </xdr:nvSpPr>
      <xdr:spPr>
        <a:xfrm>
          <a:off x="4582886" y="9035143"/>
          <a:ext cx="283029" cy="1186543"/>
        </a:xfrm>
        <a:prstGeom prst="rightBrace">
          <a:avLst>
            <a:gd name="adj1" fmla="val 8333"/>
            <a:gd name="adj2" fmla="val 5367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582706</xdr:colOff>
      <xdr:row>37</xdr:row>
      <xdr:rowOff>8965</xdr:rowOff>
    </xdr:from>
    <xdr:to>
      <xdr:col>10</xdr:col>
      <xdr:colOff>493061</xdr:colOff>
      <xdr:row>39</xdr:row>
      <xdr:rowOff>307362</xdr:rowOff>
    </xdr:to>
    <xdr:sp macro="" textlink="">
      <xdr:nvSpPr>
        <xdr:cNvPr id="10" name="テキスト ボックス 9">
          <a:extLst>
            <a:ext uri="{FF2B5EF4-FFF2-40B4-BE49-F238E27FC236}">
              <a16:creationId xmlns:a16="http://schemas.microsoft.com/office/drawing/2014/main" id="{36E7CB92-54E8-44FE-B3C3-B1DEC9FCA710}"/>
            </a:ext>
          </a:extLst>
        </xdr:cNvPr>
        <xdr:cNvSpPr txBox="1"/>
      </xdr:nvSpPr>
      <xdr:spPr>
        <a:xfrm>
          <a:off x="5020235" y="9233647"/>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131D2A90-860C-4CEF-9CBE-C01EF85D6778}"/>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159445</xdr:colOff>
      <xdr:row>36</xdr:row>
      <xdr:rowOff>174172</xdr:rowOff>
    </xdr:from>
    <xdr:to>
      <xdr:col>7</xdr:col>
      <xdr:colOff>442474</xdr:colOff>
      <xdr:row>40</xdr:row>
      <xdr:rowOff>119743</xdr:rowOff>
    </xdr:to>
    <xdr:sp macro="" textlink="">
      <xdr:nvSpPr>
        <xdr:cNvPr id="2" name="右中かっこ 1">
          <a:extLst>
            <a:ext uri="{FF2B5EF4-FFF2-40B4-BE49-F238E27FC236}">
              <a16:creationId xmlns:a16="http://schemas.microsoft.com/office/drawing/2014/main" id="{0449FEE2-E9CB-4508-8E4B-533AC505F3DC}"/>
            </a:ext>
          </a:extLst>
        </xdr:cNvPr>
        <xdr:cNvSpPr/>
      </xdr:nvSpPr>
      <xdr:spPr>
        <a:xfrm>
          <a:off x="4596974" y="9040266"/>
          <a:ext cx="283029" cy="119166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7620</xdr:rowOff>
    </xdr:from>
    <xdr:to>
      <xdr:col>10</xdr:col>
      <xdr:colOff>502922</xdr:colOff>
      <xdr:row>39</xdr:row>
      <xdr:rowOff>309155</xdr:rowOff>
    </xdr:to>
    <xdr:sp macro="" textlink="">
      <xdr:nvSpPr>
        <xdr:cNvPr id="10" name="テキスト ボックス 9">
          <a:extLst>
            <a:ext uri="{FF2B5EF4-FFF2-40B4-BE49-F238E27FC236}">
              <a16:creationId xmlns:a16="http://schemas.microsoft.com/office/drawing/2014/main" id="{10071827-762D-48AC-9218-910BD038A46F}"/>
            </a:ext>
          </a:extLst>
        </xdr:cNvPr>
        <xdr:cNvSpPr txBox="1"/>
      </xdr:nvSpPr>
      <xdr:spPr>
        <a:xfrm>
          <a:off x="5036820" y="9243060"/>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4817C758-546A-4D12-9C61-3BA5CE295868}"/>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141515</xdr:colOff>
      <xdr:row>36</xdr:row>
      <xdr:rowOff>152401</xdr:rowOff>
    </xdr:from>
    <xdr:to>
      <xdr:col>7</xdr:col>
      <xdr:colOff>424544</xdr:colOff>
      <xdr:row>40</xdr:row>
      <xdr:rowOff>97972</xdr:rowOff>
    </xdr:to>
    <xdr:sp macro="" textlink="">
      <xdr:nvSpPr>
        <xdr:cNvPr id="2" name="右中かっこ 1">
          <a:extLst>
            <a:ext uri="{FF2B5EF4-FFF2-40B4-BE49-F238E27FC236}">
              <a16:creationId xmlns:a16="http://schemas.microsoft.com/office/drawing/2014/main" id="{88A98312-7964-4678-BB98-27286166A333}"/>
            </a:ext>
          </a:extLst>
        </xdr:cNvPr>
        <xdr:cNvSpPr/>
      </xdr:nvSpPr>
      <xdr:spPr>
        <a:xfrm>
          <a:off x="4582886" y="9013372"/>
          <a:ext cx="283029" cy="1186543"/>
        </a:xfrm>
        <a:prstGeom prst="rightBrace">
          <a:avLst>
            <a:gd name="adj1" fmla="val 8333"/>
            <a:gd name="adj2" fmla="val 5275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10886</xdr:colOff>
      <xdr:row>36</xdr:row>
      <xdr:rowOff>348344</xdr:rowOff>
    </xdr:from>
    <xdr:to>
      <xdr:col>11</xdr:col>
      <xdr:colOff>3</xdr:colOff>
      <xdr:row>39</xdr:row>
      <xdr:rowOff>293916</xdr:rowOff>
    </xdr:to>
    <xdr:sp macro="" textlink="">
      <xdr:nvSpPr>
        <xdr:cNvPr id="10" name="テキスト ボックス 9">
          <a:extLst>
            <a:ext uri="{FF2B5EF4-FFF2-40B4-BE49-F238E27FC236}">
              <a16:creationId xmlns:a16="http://schemas.microsoft.com/office/drawing/2014/main" id="{44FC9FF7-9CF3-4BF8-A52D-18B1BA619587}"/>
            </a:ext>
          </a:extLst>
        </xdr:cNvPr>
        <xdr:cNvSpPr txBox="1"/>
      </xdr:nvSpPr>
      <xdr:spPr>
        <a:xfrm>
          <a:off x="5050972" y="9209315"/>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7656A0B7-A271-4CC0-8993-D0035E9C58F0}"/>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2" name="右中かっこ 1">
          <a:extLst>
            <a:ext uri="{FF2B5EF4-FFF2-40B4-BE49-F238E27FC236}">
              <a16:creationId xmlns:a16="http://schemas.microsoft.com/office/drawing/2014/main" id="{9DDFAF5F-F75A-4908-899F-FA4A345A3958}"/>
            </a:ext>
          </a:extLst>
        </xdr:cNvPr>
        <xdr:cNvSpPr/>
      </xdr:nvSpPr>
      <xdr:spPr>
        <a:xfrm>
          <a:off x="4583975" y="9051472"/>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587829</xdr:colOff>
      <xdr:row>37</xdr:row>
      <xdr:rowOff>10886</xdr:rowOff>
    </xdr:from>
    <xdr:to>
      <xdr:col>10</xdr:col>
      <xdr:colOff>489859</xdr:colOff>
      <xdr:row>39</xdr:row>
      <xdr:rowOff>315687</xdr:rowOff>
    </xdr:to>
    <xdr:sp macro="" textlink="">
      <xdr:nvSpPr>
        <xdr:cNvPr id="10" name="テキスト ボックス 9">
          <a:extLst>
            <a:ext uri="{FF2B5EF4-FFF2-40B4-BE49-F238E27FC236}">
              <a16:creationId xmlns:a16="http://schemas.microsoft.com/office/drawing/2014/main" id="{EAB78C43-5628-42B8-B409-1408DC8F2D87}"/>
            </a:ext>
          </a:extLst>
        </xdr:cNvPr>
        <xdr:cNvSpPr txBox="1"/>
      </xdr:nvSpPr>
      <xdr:spPr>
        <a:xfrm>
          <a:off x="5029200" y="9231086"/>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91F64487-E31F-43B6-BA60-95B3A63EB844}"/>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2" name="右中かっこ 1">
          <a:extLst>
            <a:ext uri="{FF2B5EF4-FFF2-40B4-BE49-F238E27FC236}">
              <a16:creationId xmlns:a16="http://schemas.microsoft.com/office/drawing/2014/main" id="{10F1BB88-BE2A-45A3-B80B-3093C0B2C828}"/>
            </a:ext>
          </a:extLst>
        </xdr:cNvPr>
        <xdr:cNvSpPr/>
      </xdr:nvSpPr>
      <xdr:spPr>
        <a:xfrm>
          <a:off x="4583975" y="9051472"/>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576943</xdr:colOff>
      <xdr:row>37</xdr:row>
      <xdr:rowOff>10886</xdr:rowOff>
    </xdr:from>
    <xdr:to>
      <xdr:col>10</xdr:col>
      <xdr:colOff>478973</xdr:colOff>
      <xdr:row>39</xdr:row>
      <xdr:rowOff>315687</xdr:rowOff>
    </xdr:to>
    <xdr:sp macro="" textlink="">
      <xdr:nvSpPr>
        <xdr:cNvPr id="10" name="テキスト ボックス 9">
          <a:extLst>
            <a:ext uri="{FF2B5EF4-FFF2-40B4-BE49-F238E27FC236}">
              <a16:creationId xmlns:a16="http://schemas.microsoft.com/office/drawing/2014/main" id="{32CCACD2-4DBC-48C7-9ABD-3E056F46BD10}"/>
            </a:ext>
          </a:extLst>
        </xdr:cNvPr>
        <xdr:cNvSpPr txBox="1"/>
      </xdr:nvSpPr>
      <xdr:spPr>
        <a:xfrm>
          <a:off x="5018314" y="9231086"/>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A0ABB55C-3D79-48CB-B358-5AF70ACF5F58}"/>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2" name="右中かっこ 1">
          <a:extLst>
            <a:ext uri="{FF2B5EF4-FFF2-40B4-BE49-F238E27FC236}">
              <a16:creationId xmlns:a16="http://schemas.microsoft.com/office/drawing/2014/main" id="{7775D0DF-D09B-4761-9277-E86719D520B8}"/>
            </a:ext>
          </a:extLst>
        </xdr:cNvPr>
        <xdr:cNvSpPr/>
      </xdr:nvSpPr>
      <xdr:spPr>
        <a:xfrm>
          <a:off x="4583975" y="9051472"/>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587829</xdr:colOff>
      <xdr:row>36</xdr:row>
      <xdr:rowOff>283028</xdr:rowOff>
    </xdr:from>
    <xdr:to>
      <xdr:col>10</xdr:col>
      <xdr:colOff>489859</xdr:colOff>
      <xdr:row>39</xdr:row>
      <xdr:rowOff>228600</xdr:rowOff>
    </xdr:to>
    <xdr:sp macro="" textlink="">
      <xdr:nvSpPr>
        <xdr:cNvPr id="8" name="テキスト ボックス 7">
          <a:extLst>
            <a:ext uri="{FF2B5EF4-FFF2-40B4-BE49-F238E27FC236}">
              <a16:creationId xmlns:a16="http://schemas.microsoft.com/office/drawing/2014/main" id="{A9EE08B2-C9BE-4CC2-8BAF-AA78832E1140}"/>
            </a:ext>
          </a:extLst>
        </xdr:cNvPr>
        <xdr:cNvSpPr txBox="1"/>
      </xdr:nvSpPr>
      <xdr:spPr>
        <a:xfrm>
          <a:off x="5029200" y="9143999"/>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9C0EC416-FE4D-4F9A-BECA-7632F17EC1A5}"/>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2" name="右中かっこ 1">
          <a:extLst>
            <a:ext uri="{FF2B5EF4-FFF2-40B4-BE49-F238E27FC236}">
              <a16:creationId xmlns:a16="http://schemas.microsoft.com/office/drawing/2014/main" id="{ECA2472E-CB0D-42BF-9D2A-4F4C270188AA}"/>
            </a:ext>
          </a:extLst>
        </xdr:cNvPr>
        <xdr:cNvSpPr/>
      </xdr:nvSpPr>
      <xdr:spPr>
        <a:xfrm>
          <a:off x="4583975" y="9051472"/>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35858</xdr:colOff>
      <xdr:row>37</xdr:row>
      <xdr:rowOff>0</xdr:rowOff>
    </xdr:from>
    <xdr:to>
      <xdr:col>11</xdr:col>
      <xdr:colOff>26895</xdr:colOff>
      <xdr:row>39</xdr:row>
      <xdr:rowOff>298397</xdr:rowOff>
    </xdr:to>
    <xdr:sp macro="" textlink="">
      <xdr:nvSpPr>
        <xdr:cNvPr id="10" name="テキスト ボックス 9">
          <a:extLst>
            <a:ext uri="{FF2B5EF4-FFF2-40B4-BE49-F238E27FC236}">
              <a16:creationId xmlns:a16="http://schemas.microsoft.com/office/drawing/2014/main" id="{333063F6-CF62-4716-B93E-2BB042A80463}"/>
            </a:ext>
          </a:extLst>
        </xdr:cNvPr>
        <xdr:cNvSpPr txBox="1"/>
      </xdr:nvSpPr>
      <xdr:spPr>
        <a:xfrm>
          <a:off x="5065058" y="9224682"/>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75B7C4E8-0D48-4867-8B38-5D6E3BA576F2}"/>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2" name="右中かっこ 1">
          <a:extLst>
            <a:ext uri="{FF2B5EF4-FFF2-40B4-BE49-F238E27FC236}">
              <a16:creationId xmlns:a16="http://schemas.microsoft.com/office/drawing/2014/main" id="{08F9B86E-43C5-433C-B6E2-879C1278B278}"/>
            </a:ext>
          </a:extLst>
        </xdr:cNvPr>
        <xdr:cNvSpPr/>
      </xdr:nvSpPr>
      <xdr:spPr>
        <a:xfrm>
          <a:off x="4583975" y="9051472"/>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348343</xdr:rowOff>
    </xdr:from>
    <xdr:to>
      <xdr:col>10</xdr:col>
      <xdr:colOff>500745</xdr:colOff>
      <xdr:row>39</xdr:row>
      <xdr:rowOff>293915</xdr:rowOff>
    </xdr:to>
    <xdr:sp macro="" textlink="">
      <xdr:nvSpPr>
        <xdr:cNvPr id="10" name="テキスト ボックス 9">
          <a:extLst>
            <a:ext uri="{FF2B5EF4-FFF2-40B4-BE49-F238E27FC236}">
              <a16:creationId xmlns:a16="http://schemas.microsoft.com/office/drawing/2014/main" id="{72CF56CA-D0E4-47DD-94D2-2C8300136051}"/>
            </a:ext>
          </a:extLst>
        </xdr:cNvPr>
        <xdr:cNvSpPr txBox="1"/>
      </xdr:nvSpPr>
      <xdr:spPr>
        <a:xfrm>
          <a:off x="5040086" y="9209314"/>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49EECA6D-3833-4A9E-BE1A-20AE202863B2}"/>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2" name="右中かっこ 1">
          <a:extLst>
            <a:ext uri="{FF2B5EF4-FFF2-40B4-BE49-F238E27FC236}">
              <a16:creationId xmlns:a16="http://schemas.microsoft.com/office/drawing/2014/main" id="{F53B9012-949E-446D-A96D-6C5CAE76971C}"/>
            </a:ext>
          </a:extLst>
        </xdr:cNvPr>
        <xdr:cNvSpPr/>
      </xdr:nvSpPr>
      <xdr:spPr>
        <a:xfrm>
          <a:off x="4583975" y="9051472"/>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21771</xdr:colOff>
      <xdr:row>36</xdr:row>
      <xdr:rowOff>315687</xdr:rowOff>
    </xdr:from>
    <xdr:to>
      <xdr:col>11</xdr:col>
      <xdr:colOff>10888</xdr:colOff>
      <xdr:row>39</xdr:row>
      <xdr:rowOff>261259</xdr:rowOff>
    </xdr:to>
    <xdr:sp macro="" textlink="">
      <xdr:nvSpPr>
        <xdr:cNvPr id="10" name="テキスト ボックス 9">
          <a:extLst>
            <a:ext uri="{FF2B5EF4-FFF2-40B4-BE49-F238E27FC236}">
              <a16:creationId xmlns:a16="http://schemas.microsoft.com/office/drawing/2014/main" id="{4A1387A1-E2D5-47D7-80A8-3A140D782DF5}"/>
            </a:ext>
          </a:extLst>
        </xdr:cNvPr>
        <xdr:cNvSpPr txBox="1"/>
      </xdr:nvSpPr>
      <xdr:spPr>
        <a:xfrm>
          <a:off x="5061857" y="9176658"/>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F1B50A62-DA11-4651-B9DA-0A096612F383}"/>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54428</xdr:colOff>
      <xdr:row>36</xdr:row>
      <xdr:rowOff>228600</xdr:rowOff>
    </xdr:from>
    <xdr:to>
      <xdr:col>7</xdr:col>
      <xdr:colOff>337457</xdr:colOff>
      <xdr:row>40</xdr:row>
      <xdr:rowOff>174171</xdr:rowOff>
    </xdr:to>
    <xdr:sp macro="" textlink="">
      <xdr:nvSpPr>
        <xdr:cNvPr id="2" name="右中かっこ 1">
          <a:extLst>
            <a:ext uri="{FF2B5EF4-FFF2-40B4-BE49-F238E27FC236}">
              <a16:creationId xmlns:a16="http://schemas.microsoft.com/office/drawing/2014/main" id="{2D6194AD-2DCA-4BAF-B96C-286B8CA3E8D7}"/>
            </a:ext>
          </a:extLst>
        </xdr:cNvPr>
        <xdr:cNvSpPr/>
      </xdr:nvSpPr>
      <xdr:spPr>
        <a:xfrm>
          <a:off x="4495799" y="9089571"/>
          <a:ext cx="283029" cy="118654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413657</xdr:colOff>
      <xdr:row>35</xdr:row>
      <xdr:rowOff>1</xdr:rowOff>
    </xdr:from>
    <xdr:to>
      <xdr:col>11</xdr:col>
      <xdr:colOff>439058</xdr:colOff>
      <xdr:row>40</xdr:row>
      <xdr:rowOff>304801</xdr:rowOff>
    </xdr:to>
    <xdr:sp macro="" textlink="">
      <xdr:nvSpPr>
        <xdr:cNvPr id="3" name="テキスト ボックス 2">
          <a:extLst>
            <a:ext uri="{FF2B5EF4-FFF2-40B4-BE49-F238E27FC236}">
              <a16:creationId xmlns:a16="http://schemas.microsoft.com/office/drawing/2014/main" id="{AA15C827-C046-446B-8E25-3EDF7920B2AE}"/>
            </a:ext>
          </a:extLst>
        </xdr:cNvPr>
        <xdr:cNvSpPr txBox="1"/>
      </xdr:nvSpPr>
      <xdr:spPr>
        <a:xfrm>
          <a:off x="4855028" y="8730344"/>
          <a:ext cx="2159001" cy="1676400"/>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2" name="右中かっこ 1">
          <a:extLst>
            <a:ext uri="{FF2B5EF4-FFF2-40B4-BE49-F238E27FC236}">
              <a16:creationId xmlns:a16="http://schemas.microsoft.com/office/drawing/2014/main" id="{6D948CF4-1906-4B40-BCF1-5247C18E883A}"/>
            </a:ext>
          </a:extLst>
        </xdr:cNvPr>
        <xdr:cNvSpPr/>
      </xdr:nvSpPr>
      <xdr:spPr>
        <a:xfrm>
          <a:off x="4583975" y="9051472"/>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32657</xdr:colOff>
      <xdr:row>37</xdr:row>
      <xdr:rowOff>21772</xdr:rowOff>
    </xdr:from>
    <xdr:to>
      <xdr:col>11</xdr:col>
      <xdr:colOff>21774</xdr:colOff>
      <xdr:row>39</xdr:row>
      <xdr:rowOff>326573</xdr:rowOff>
    </xdr:to>
    <xdr:sp macro="" textlink="">
      <xdr:nvSpPr>
        <xdr:cNvPr id="10" name="テキスト ボックス 9">
          <a:extLst>
            <a:ext uri="{FF2B5EF4-FFF2-40B4-BE49-F238E27FC236}">
              <a16:creationId xmlns:a16="http://schemas.microsoft.com/office/drawing/2014/main" id="{94C1B1BE-3C08-4A93-8549-067C1CEE3257}"/>
            </a:ext>
          </a:extLst>
        </xdr:cNvPr>
        <xdr:cNvSpPr txBox="1"/>
      </xdr:nvSpPr>
      <xdr:spPr>
        <a:xfrm>
          <a:off x="5072743" y="9241972"/>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1C68C31B-4F84-4225-998D-818BA3620B75}"/>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2" name="右中かっこ 1">
          <a:extLst>
            <a:ext uri="{FF2B5EF4-FFF2-40B4-BE49-F238E27FC236}">
              <a16:creationId xmlns:a16="http://schemas.microsoft.com/office/drawing/2014/main" id="{39A8A79E-E01A-43D4-BBCA-27DF1ED2E026}"/>
            </a:ext>
          </a:extLst>
        </xdr:cNvPr>
        <xdr:cNvSpPr/>
      </xdr:nvSpPr>
      <xdr:spPr>
        <a:xfrm>
          <a:off x="4583975" y="9051472"/>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21771</xdr:colOff>
      <xdr:row>36</xdr:row>
      <xdr:rowOff>348343</xdr:rowOff>
    </xdr:from>
    <xdr:to>
      <xdr:col>11</xdr:col>
      <xdr:colOff>10888</xdr:colOff>
      <xdr:row>39</xdr:row>
      <xdr:rowOff>293915</xdr:rowOff>
    </xdr:to>
    <xdr:sp macro="" textlink="">
      <xdr:nvSpPr>
        <xdr:cNvPr id="10" name="テキスト ボックス 9">
          <a:extLst>
            <a:ext uri="{FF2B5EF4-FFF2-40B4-BE49-F238E27FC236}">
              <a16:creationId xmlns:a16="http://schemas.microsoft.com/office/drawing/2014/main" id="{BC28081C-4EFC-4540-82B4-ADD699BA8787}"/>
            </a:ext>
          </a:extLst>
        </xdr:cNvPr>
        <xdr:cNvSpPr txBox="1"/>
      </xdr:nvSpPr>
      <xdr:spPr>
        <a:xfrm>
          <a:off x="5061857" y="9209314"/>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C4813080-8FAA-44B1-9CD0-0FF13DE03A85}"/>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39060</xdr:colOff>
      <xdr:row>36</xdr:row>
      <xdr:rowOff>219635</xdr:rowOff>
    </xdr:from>
    <xdr:to>
      <xdr:col>7</xdr:col>
      <xdr:colOff>322089</xdr:colOff>
      <xdr:row>40</xdr:row>
      <xdr:rowOff>165206</xdr:rowOff>
    </xdr:to>
    <xdr:sp macro="" textlink="">
      <xdr:nvSpPr>
        <xdr:cNvPr id="2" name="右中かっこ 1">
          <a:extLst>
            <a:ext uri="{FF2B5EF4-FFF2-40B4-BE49-F238E27FC236}">
              <a16:creationId xmlns:a16="http://schemas.microsoft.com/office/drawing/2014/main" id="{E5AD965B-3A33-46AF-932E-BF2DE16925F3}"/>
            </a:ext>
          </a:extLst>
        </xdr:cNvPr>
        <xdr:cNvSpPr/>
      </xdr:nvSpPr>
      <xdr:spPr>
        <a:xfrm>
          <a:off x="4476589" y="9085729"/>
          <a:ext cx="283029" cy="119166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576943</xdr:colOff>
      <xdr:row>37</xdr:row>
      <xdr:rowOff>119742</xdr:rowOff>
    </xdr:from>
    <xdr:to>
      <xdr:col>10</xdr:col>
      <xdr:colOff>478973</xdr:colOff>
      <xdr:row>40</xdr:row>
      <xdr:rowOff>65314</xdr:rowOff>
    </xdr:to>
    <xdr:sp macro="" textlink="">
      <xdr:nvSpPr>
        <xdr:cNvPr id="11" name="テキスト ボックス 10">
          <a:extLst>
            <a:ext uri="{FF2B5EF4-FFF2-40B4-BE49-F238E27FC236}">
              <a16:creationId xmlns:a16="http://schemas.microsoft.com/office/drawing/2014/main" id="{A1A40598-BCD7-4455-B33B-3F097C950286}"/>
            </a:ext>
          </a:extLst>
        </xdr:cNvPr>
        <xdr:cNvSpPr txBox="1"/>
      </xdr:nvSpPr>
      <xdr:spPr>
        <a:xfrm>
          <a:off x="5018314" y="9339942"/>
          <a:ext cx="1524002" cy="827315"/>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5BA9AC33-B857-4793-947A-DD6D7A46D966}"/>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9" name="テキスト ボックス 8">
          <a:extLst>
            <a:ext uri="{FF2B5EF4-FFF2-40B4-BE49-F238E27FC236}">
              <a16:creationId xmlns:a16="http://schemas.microsoft.com/office/drawing/2014/main" id="{D1AA7A6B-ABEF-4A53-95C9-3FBA553D0041}"/>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3" name="テキスト ボックス 12">
          <a:extLst>
            <a:ext uri="{FF2B5EF4-FFF2-40B4-BE49-F238E27FC236}">
              <a16:creationId xmlns:a16="http://schemas.microsoft.com/office/drawing/2014/main" id="{3ACA9906-ED5F-4A81-A07F-1723AC293966}"/>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27709</xdr:rowOff>
    </xdr:from>
    <xdr:to>
      <xdr:col>11</xdr:col>
      <xdr:colOff>439058</xdr:colOff>
      <xdr:row>40</xdr:row>
      <xdr:rowOff>304800</xdr:rowOff>
    </xdr:to>
    <xdr:sp macro="" textlink="">
      <xdr:nvSpPr>
        <xdr:cNvPr id="15" name="テキスト ボックス 14">
          <a:extLst>
            <a:ext uri="{FF2B5EF4-FFF2-40B4-BE49-F238E27FC236}">
              <a16:creationId xmlns:a16="http://schemas.microsoft.com/office/drawing/2014/main" id="{806365E4-7CFB-4973-8EE0-482CDEC8B0C8}"/>
            </a:ext>
          </a:extLst>
        </xdr:cNvPr>
        <xdr:cNvSpPr txBox="1"/>
      </xdr:nvSpPr>
      <xdr:spPr>
        <a:xfrm>
          <a:off x="4847112" y="8728364"/>
          <a:ext cx="2159001" cy="164869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119743</xdr:colOff>
      <xdr:row>36</xdr:row>
      <xdr:rowOff>228600</xdr:rowOff>
    </xdr:from>
    <xdr:to>
      <xdr:col>7</xdr:col>
      <xdr:colOff>402772</xdr:colOff>
      <xdr:row>40</xdr:row>
      <xdr:rowOff>174171</xdr:rowOff>
    </xdr:to>
    <xdr:sp macro="" textlink="">
      <xdr:nvSpPr>
        <xdr:cNvPr id="2" name="右中かっこ 1">
          <a:extLst>
            <a:ext uri="{FF2B5EF4-FFF2-40B4-BE49-F238E27FC236}">
              <a16:creationId xmlns:a16="http://schemas.microsoft.com/office/drawing/2014/main" id="{F6A44D61-39EB-4514-9263-49F1F5D44E3E}"/>
            </a:ext>
          </a:extLst>
        </xdr:cNvPr>
        <xdr:cNvSpPr/>
      </xdr:nvSpPr>
      <xdr:spPr>
        <a:xfrm>
          <a:off x="4562203" y="9105900"/>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500743</xdr:colOff>
      <xdr:row>37</xdr:row>
      <xdr:rowOff>43541</xdr:rowOff>
    </xdr:from>
    <xdr:to>
      <xdr:col>10</xdr:col>
      <xdr:colOff>402773</xdr:colOff>
      <xdr:row>39</xdr:row>
      <xdr:rowOff>348342</xdr:rowOff>
    </xdr:to>
    <xdr:sp macro="" textlink="">
      <xdr:nvSpPr>
        <xdr:cNvPr id="9" name="テキスト ボックス 8">
          <a:extLst>
            <a:ext uri="{FF2B5EF4-FFF2-40B4-BE49-F238E27FC236}">
              <a16:creationId xmlns:a16="http://schemas.microsoft.com/office/drawing/2014/main" id="{CCCAFE39-C48E-4BEE-89F7-3C363C6CA791}"/>
            </a:ext>
          </a:extLst>
        </xdr:cNvPr>
        <xdr:cNvSpPr txBox="1"/>
      </xdr:nvSpPr>
      <xdr:spPr>
        <a:xfrm>
          <a:off x="4942114" y="9263741"/>
          <a:ext cx="1524002" cy="827315"/>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C2A3F1F9-20BB-4DF1-B714-BC8BA8FE1A86}"/>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0" name="テキスト ボックス 9">
          <a:extLst>
            <a:ext uri="{FF2B5EF4-FFF2-40B4-BE49-F238E27FC236}">
              <a16:creationId xmlns:a16="http://schemas.microsoft.com/office/drawing/2014/main" id="{0AA508C2-D34F-47CA-B980-519E3BE6DB17}"/>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2" name="テキスト ボックス 11">
          <a:extLst>
            <a:ext uri="{FF2B5EF4-FFF2-40B4-BE49-F238E27FC236}">
              <a16:creationId xmlns:a16="http://schemas.microsoft.com/office/drawing/2014/main" id="{1D48C5BA-2A06-487F-945C-BA7C3C3FBDFD}"/>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32657</xdr:rowOff>
    </xdr:from>
    <xdr:to>
      <xdr:col>11</xdr:col>
      <xdr:colOff>439058</xdr:colOff>
      <xdr:row>40</xdr:row>
      <xdr:rowOff>304800</xdr:rowOff>
    </xdr:to>
    <xdr:sp macro="" textlink="">
      <xdr:nvSpPr>
        <xdr:cNvPr id="14" name="テキスト ボックス 13">
          <a:extLst>
            <a:ext uri="{FF2B5EF4-FFF2-40B4-BE49-F238E27FC236}">
              <a16:creationId xmlns:a16="http://schemas.microsoft.com/office/drawing/2014/main" id="{0A5AD9D5-2626-4BD2-9C65-58DF102611F4}"/>
            </a:ext>
          </a:extLst>
        </xdr:cNvPr>
        <xdr:cNvSpPr txBox="1"/>
      </xdr:nvSpPr>
      <xdr:spPr>
        <a:xfrm>
          <a:off x="4855028" y="8763000"/>
          <a:ext cx="2159001" cy="1643743"/>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1</xdr:rowOff>
    </xdr:from>
    <xdr:to>
      <xdr:col>11</xdr:col>
      <xdr:colOff>439058</xdr:colOff>
      <xdr:row>40</xdr:row>
      <xdr:rowOff>304801</xdr:rowOff>
    </xdr:to>
    <xdr:sp macro="" textlink="">
      <xdr:nvSpPr>
        <xdr:cNvPr id="17" name="テキスト ボックス 16">
          <a:extLst>
            <a:ext uri="{FF2B5EF4-FFF2-40B4-BE49-F238E27FC236}">
              <a16:creationId xmlns:a16="http://schemas.microsoft.com/office/drawing/2014/main" id="{367DDAC6-3E4B-4717-BE12-825D071C4367}"/>
            </a:ext>
          </a:extLst>
        </xdr:cNvPr>
        <xdr:cNvSpPr txBox="1"/>
      </xdr:nvSpPr>
      <xdr:spPr>
        <a:xfrm>
          <a:off x="4856117" y="8747761"/>
          <a:ext cx="2151381" cy="1676400"/>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87086</xdr:colOff>
      <xdr:row>36</xdr:row>
      <xdr:rowOff>228600</xdr:rowOff>
    </xdr:from>
    <xdr:to>
      <xdr:col>7</xdr:col>
      <xdr:colOff>370115</xdr:colOff>
      <xdr:row>40</xdr:row>
      <xdr:rowOff>174171</xdr:rowOff>
    </xdr:to>
    <xdr:sp macro="" textlink="">
      <xdr:nvSpPr>
        <xdr:cNvPr id="2" name="右中かっこ 1">
          <a:extLst>
            <a:ext uri="{FF2B5EF4-FFF2-40B4-BE49-F238E27FC236}">
              <a16:creationId xmlns:a16="http://schemas.microsoft.com/office/drawing/2014/main" id="{1D18AC88-A559-4234-B5A5-C6FA6A5F8048}"/>
            </a:ext>
          </a:extLst>
        </xdr:cNvPr>
        <xdr:cNvSpPr/>
      </xdr:nvSpPr>
      <xdr:spPr>
        <a:xfrm>
          <a:off x="4528457" y="9089571"/>
          <a:ext cx="283029" cy="118654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544286</xdr:colOff>
      <xdr:row>37</xdr:row>
      <xdr:rowOff>21771</xdr:rowOff>
    </xdr:from>
    <xdr:to>
      <xdr:col>10</xdr:col>
      <xdr:colOff>446316</xdr:colOff>
      <xdr:row>39</xdr:row>
      <xdr:rowOff>326572</xdr:rowOff>
    </xdr:to>
    <xdr:sp macro="" textlink="">
      <xdr:nvSpPr>
        <xdr:cNvPr id="9" name="テキスト ボックス 8">
          <a:extLst>
            <a:ext uri="{FF2B5EF4-FFF2-40B4-BE49-F238E27FC236}">
              <a16:creationId xmlns:a16="http://schemas.microsoft.com/office/drawing/2014/main" id="{A0D8C3B8-C54C-4808-BE8D-AD1AC96F4A1D}"/>
            </a:ext>
          </a:extLst>
        </xdr:cNvPr>
        <xdr:cNvSpPr txBox="1"/>
      </xdr:nvSpPr>
      <xdr:spPr>
        <a:xfrm>
          <a:off x="4985657" y="9241971"/>
          <a:ext cx="1524002" cy="827315"/>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2217F49D-73D2-43D8-B4DB-054214B2D90F}"/>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0" name="テキスト ボックス 9">
          <a:extLst>
            <a:ext uri="{FF2B5EF4-FFF2-40B4-BE49-F238E27FC236}">
              <a16:creationId xmlns:a16="http://schemas.microsoft.com/office/drawing/2014/main" id="{1346C761-A808-4E8C-A41F-F4CDC901067D}"/>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2" name="テキスト ボックス 11">
          <a:extLst>
            <a:ext uri="{FF2B5EF4-FFF2-40B4-BE49-F238E27FC236}">
              <a16:creationId xmlns:a16="http://schemas.microsoft.com/office/drawing/2014/main" id="{F5837DA6-ABB3-4EBA-B28B-AE1D6A967F73}"/>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4" name="テキスト ボックス 13">
          <a:extLst>
            <a:ext uri="{FF2B5EF4-FFF2-40B4-BE49-F238E27FC236}">
              <a16:creationId xmlns:a16="http://schemas.microsoft.com/office/drawing/2014/main" id="{78105883-4A49-4A87-B623-EC88AE2ABA85}"/>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65314</xdr:colOff>
      <xdr:row>36</xdr:row>
      <xdr:rowOff>239485</xdr:rowOff>
    </xdr:from>
    <xdr:to>
      <xdr:col>7</xdr:col>
      <xdr:colOff>348343</xdr:colOff>
      <xdr:row>40</xdr:row>
      <xdr:rowOff>185056</xdr:rowOff>
    </xdr:to>
    <xdr:sp macro="" textlink="">
      <xdr:nvSpPr>
        <xdr:cNvPr id="2" name="右中かっこ 1">
          <a:extLst>
            <a:ext uri="{FF2B5EF4-FFF2-40B4-BE49-F238E27FC236}">
              <a16:creationId xmlns:a16="http://schemas.microsoft.com/office/drawing/2014/main" id="{65F695B0-DA95-473A-AFCD-59CF3D8052AD}"/>
            </a:ext>
          </a:extLst>
        </xdr:cNvPr>
        <xdr:cNvSpPr/>
      </xdr:nvSpPr>
      <xdr:spPr>
        <a:xfrm>
          <a:off x="4506685" y="9100456"/>
          <a:ext cx="283029" cy="118654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533400</xdr:colOff>
      <xdr:row>37</xdr:row>
      <xdr:rowOff>65314</xdr:rowOff>
    </xdr:from>
    <xdr:to>
      <xdr:col>10</xdr:col>
      <xdr:colOff>435430</xdr:colOff>
      <xdr:row>40</xdr:row>
      <xdr:rowOff>10886</xdr:rowOff>
    </xdr:to>
    <xdr:sp macro="" textlink="">
      <xdr:nvSpPr>
        <xdr:cNvPr id="9" name="テキスト ボックス 8">
          <a:extLst>
            <a:ext uri="{FF2B5EF4-FFF2-40B4-BE49-F238E27FC236}">
              <a16:creationId xmlns:a16="http://schemas.microsoft.com/office/drawing/2014/main" id="{0E24D741-847B-482B-9D43-22FAE6B0AEC2}"/>
            </a:ext>
          </a:extLst>
        </xdr:cNvPr>
        <xdr:cNvSpPr txBox="1"/>
      </xdr:nvSpPr>
      <xdr:spPr>
        <a:xfrm>
          <a:off x="4974771" y="9285514"/>
          <a:ext cx="1524002" cy="827315"/>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C0E665DA-3D2F-457C-B95D-EAAD7276EE87}"/>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0" name="テキスト ボックス 9">
          <a:extLst>
            <a:ext uri="{FF2B5EF4-FFF2-40B4-BE49-F238E27FC236}">
              <a16:creationId xmlns:a16="http://schemas.microsoft.com/office/drawing/2014/main" id="{22FF47B5-08F6-4AAE-A347-08F5D280E289}"/>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2" name="テキスト ボックス 11">
          <a:extLst>
            <a:ext uri="{FF2B5EF4-FFF2-40B4-BE49-F238E27FC236}">
              <a16:creationId xmlns:a16="http://schemas.microsoft.com/office/drawing/2014/main" id="{C679BABA-72A7-4E81-8C5D-394F577685BE}"/>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119743</xdr:rowOff>
    </xdr:from>
    <xdr:to>
      <xdr:col>11</xdr:col>
      <xdr:colOff>439058</xdr:colOff>
      <xdr:row>40</xdr:row>
      <xdr:rowOff>304801</xdr:rowOff>
    </xdr:to>
    <xdr:sp macro="" textlink="">
      <xdr:nvSpPr>
        <xdr:cNvPr id="14" name="テキスト ボックス 13">
          <a:extLst>
            <a:ext uri="{FF2B5EF4-FFF2-40B4-BE49-F238E27FC236}">
              <a16:creationId xmlns:a16="http://schemas.microsoft.com/office/drawing/2014/main" id="{0705A024-8B4F-4230-BCEB-826E281E68E9}"/>
            </a:ext>
          </a:extLst>
        </xdr:cNvPr>
        <xdr:cNvSpPr txBox="1"/>
      </xdr:nvSpPr>
      <xdr:spPr>
        <a:xfrm>
          <a:off x="4855028" y="8850086"/>
          <a:ext cx="2159001" cy="1556658"/>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105888</xdr:colOff>
      <xdr:row>36</xdr:row>
      <xdr:rowOff>228600</xdr:rowOff>
    </xdr:from>
    <xdr:to>
      <xdr:col>7</xdr:col>
      <xdr:colOff>388917</xdr:colOff>
      <xdr:row>40</xdr:row>
      <xdr:rowOff>174171</xdr:rowOff>
    </xdr:to>
    <xdr:sp macro="" textlink="">
      <xdr:nvSpPr>
        <xdr:cNvPr id="2" name="右中かっこ 1">
          <a:extLst>
            <a:ext uri="{FF2B5EF4-FFF2-40B4-BE49-F238E27FC236}">
              <a16:creationId xmlns:a16="http://schemas.microsoft.com/office/drawing/2014/main" id="{9A6D7BC4-FB23-40CA-A855-54F8FAB63E1E}"/>
            </a:ext>
          </a:extLst>
        </xdr:cNvPr>
        <xdr:cNvSpPr/>
      </xdr:nvSpPr>
      <xdr:spPr>
        <a:xfrm>
          <a:off x="4539343" y="9053945"/>
          <a:ext cx="283029" cy="119248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571996</xdr:colOff>
      <xdr:row>37</xdr:row>
      <xdr:rowOff>61355</xdr:rowOff>
    </xdr:from>
    <xdr:to>
      <xdr:col>10</xdr:col>
      <xdr:colOff>474026</xdr:colOff>
      <xdr:row>40</xdr:row>
      <xdr:rowOff>6927</xdr:rowOff>
    </xdr:to>
    <xdr:sp macro="" textlink="">
      <xdr:nvSpPr>
        <xdr:cNvPr id="9" name="テキスト ボックス 8">
          <a:extLst>
            <a:ext uri="{FF2B5EF4-FFF2-40B4-BE49-F238E27FC236}">
              <a16:creationId xmlns:a16="http://schemas.microsoft.com/office/drawing/2014/main" id="{D47900B7-9649-4692-9B38-9DF031FA029B}"/>
            </a:ext>
          </a:extLst>
        </xdr:cNvPr>
        <xdr:cNvSpPr txBox="1"/>
      </xdr:nvSpPr>
      <xdr:spPr>
        <a:xfrm>
          <a:off x="5005451" y="9246919"/>
          <a:ext cx="1523011" cy="832263"/>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07C75BC2-92DE-4758-817F-909D0183521D}"/>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0" name="テキスト ボックス 9">
          <a:extLst>
            <a:ext uri="{FF2B5EF4-FFF2-40B4-BE49-F238E27FC236}">
              <a16:creationId xmlns:a16="http://schemas.microsoft.com/office/drawing/2014/main" id="{DC09F372-1277-40CE-9124-1B9BD009225B}"/>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2" name="テキスト ボックス 11">
          <a:extLst>
            <a:ext uri="{FF2B5EF4-FFF2-40B4-BE49-F238E27FC236}">
              <a16:creationId xmlns:a16="http://schemas.microsoft.com/office/drawing/2014/main" id="{F4B7CA3E-D8B0-4E5B-ADC5-9D592F55070D}"/>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55419</xdr:rowOff>
    </xdr:from>
    <xdr:to>
      <xdr:col>11</xdr:col>
      <xdr:colOff>439058</xdr:colOff>
      <xdr:row>40</xdr:row>
      <xdr:rowOff>304801</xdr:rowOff>
    </xdr:to>
    <xdr:sp macro="" textlink="">
      <xdr:nvSpPr>
        <xdr:cNvPr id="14" name="テキスト ボックス 13">
          <a:extLst>
            <a:ext uri="{FF2B5EF4-FFF2-40B4-BE49-F238E27FC236}">
              <a16:creationId xmlns:a16="http://schemas.microsoft.com/office/drawing/2014/main" id="{9A61FBB4-F948-4055-B8AF-2745326613A3}"/>
            </a:ext>
          </a:extLst>
        </xdr:cNvPr>
        <xdr:cNvSpPr txBox="1"/>
      </xdr:nvSpPr>
      <xdr:spPr>
        <a:xfrm>
          <a:off x="4847112" y="8756074"/>
          <a:ext cx="2159001" cy="1620982"/>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576943</xdr:colOff>
      <xdr:row>37</xdr:row>
      <xdr:rowOff>54428</xdr:rowOff>
    </xdr:from>
    <xdr:to>
      <xdr:col>10</xdr:col>
      <xdr:colOff>478973</xdr:colOff>
      <xdr:row>40</xdr:row>
      <xdr:rowOff>0</xdr:rowOff>
    </xdr:to>
    <xdr:sp macro="" textlink="">
      <xdr:nvSpPr>
        <xdr:cNvPr id="9" name="テキスト ボックス 8">
          <a:extLst>
            <a:ext uri="{FF2B5EF4-FFF2-40B4-BE49-F238E27FC236}">
              <a16:creationId xmlns:a16="http://schemas.microsoft.com/office/drawing/2014/main" id="{E4EB85F9-DAEC-446F-AEBE-890397B2FF98}"/>
            </a:ext>
          </a:extLst>
        </xdr:cNvPr>
        <xdr:cNvSpPr txBox="1"/>
      </xdr:nvSpPr>
      <xdr:spPr>
        <a:xfrm>
          <a:off x="5018314" y="9274628"/>
          <a:ext cx="1524002" cy="827315"/>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54428</xdr:colOff>
      <xdr:row>36</xdr:row>
      <xdr:rowOff>228600</xdr:rowOff>
    </xdr:from>
    <xdr:to>
      <xdr:col>7</xdr:col>
      <xdr:colOff>337457</xdr:colOff>
      <xdr:row>40</xdr:row>
      <xdr:rowOff>174171</xdr:rowOff>
    </xdr:to>
    <xdr:sp macro="" textlink="">
      <xdr:nvSpPr>
        <xdr:cNvPr id="3" name="右中かっこ 2">
          <a:extLst>
            <a:ext uri="{FF2B5EF4-FFF2-40B4-BE49-F238E27FC236}">
              <a16:creationId xmlns:a16="http://schemas.microsoft.com/office/drawing/2014/main" id="{55579FBE-52BD-40FF-9303-CB4A5C5A64C0}"/>
            </a:ext>
          </a:extLst>
        </xdr:cNvPr>
        <xdr:cNvSpPr/>
      </xdr:nvSpPr>
      <xdr:spPr>
        <a:xfrm>
          <a:off x="4496888" y="9105900"/>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31D12F4C-4149-4331-8FDC-B83D43B3C215}"/>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54428</xdr:colOff>
      <xdr:row>36</xdr:row>
      <xdr:rowOff>228600</xdr:rowOff>
    </xdr:from>
    <xdr:to>
      <xdr:col>7</xdr:col>
      <xdr:colOff>337457</xdr:colOff>
      <xdr:row>40</xdr:row>
      <xdr:rowOff>174171</xdr:rowOff>
    </xdr:to>
    <xdr:sp macro="" textlink="">
      <xdr:nvSpPr>
        <xdr:cNvPr id="7" name="右中かっこ 6">
          <a:extLst>
            <a:ext uri="{FF2B5EF4-FFF2-40B4-BE49-F238E27FC236}">
              <a16:creationId xmlns:a16="http://schemas.microsoft.com/office/drawing/2014/main" id="{525CAB1C-C210-4C8B-84E1-78B8EB789BE1}"/>
            </a:ext>
          </a:extLst>
        </xdr:cNvPr>
        <xdr:cNvSpPr/>
      </xdr:nvSpPr>
      <xdr:spPr>
        <a:xfrm>
          <a:off x="4496888" y="9105900"/>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0" name="テキスト ボックス 9">
          <a:extLst>
            <a:ext uri="{FF2B5EF4-FFF2-40B4-BE49-F238E27FC236}">
              <a16:creationId xmlns:a16="http://schemas.microsoft.com/office/drawing/2014/main" id="{C4534CED-8443-4E1C-A832-4E8A4657266E}"/>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2" name="テキスト ボックス 11">
          <a:extLst>
            <a:ext uri="{FF2B5EF4-FFF2-40B4-BE49-F238E27FC236}">
              <a16:creationId xmlns:a16="http://schemas.microsoft.com/office/drawing/2014/main" id="{519F24CF-0FBC-48D8-A15A-224F91B571A3}"/>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43543</xdr:rowOff>
    </xdr:from>
    <xdr:to>
      <xdr:col>11</xdr:col>
      <xdr:colOff>439058</xdr:colOff>
      <xdr:row>40</xdr:row>
      <xdr:rowOff>304800</xdr:rowOff>
    </xdr:to>
    <xdr:sp macro="" textlink="">
      <xdr:nvSpPr>
        <xdr:cNvPr id="14" name="テキスト ボックス 13">
          <a:extLst>
            <a:ext uri="{FF2B5EF4-FFF2-40B4-BE49-F238E27FC236}">
              <a16:creationId xmlns:a16="http://schemas.microsoft.com/office/drawing/2014/main" id="{31A0636D-F95E-40AC-A0D9-B4C624EFF310}"/>
            </a:ext>
          </a:extLst>
        </xdr:cNvPr>
        <xdr:cNvSpPr txBox="1"/>
      </xdr:nvSpPr>
      <xdr:spPr>
        <a:xfrm>
          <a:off x="4855028" y="8773886"/>
          <a:ext cx="2159001" cy="163285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omments" Target="../comments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2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omments" Target="../comments2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9.xml"/><Relationship Id="rId1" Type="http://schemas.openxmlformats.org/officeDocument/2006/relationships/printerSettings" Target="../printerSettings/printerSettings29.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omments" Target="../comments29.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1.xml"/><Relationship Id="rId1" Type="http://schemas.openxmlformats.org/officeDocument/2006/relationships/printerSettings" Target="../printerSettings/printerSettings31.bin"/><Relationship Id="rId4" Type="http://schemas.openxmlformats.org/officeDocument/2006/relationships/comments" Target="../comments3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4">
    <tabColor rgb="FFFF0066"/>
    <pageSetUpPr fitToPage="1"/>
  </sheetPr>
  <dimension ref="A1:P35"/>
  <sheetViews>
    <sheetView tabSelected="1" view="pageBreakPreview" zoomScale="70" zoomScaleNormal="100" zoomScaleSheetLayoutView="70" workbookViewId="0">
      <selection activeCell="B4" sqref="B4:B5"/>
    </sheetView>
  </sheetViews>
  <sheetFormatPr defaultRowHeight="13.2"/>
  <cols>
    <col min="1" max="1" width="5.6640625" customWidth="1"/>
    <col min="2" max="2" width="17" customWidth="1"/>
    <col min="3" max="3" width="10.109375" customWidth="1"/>
    <col min="4" max="4" width="15.6640625" customWidth="1"/>
    <col min="5" max="6" width="14.6640625" customWidth="1"/>
    <col min="7" max="7" width="9" customWidth="1"/>
    <col min="8" max="10" width="14.6640625" customWidth="1"/>
    <col min="12" max="12" width="19.33203125" customWidth="1"/>
    <col min="13" max="13" width="5.6640625" customWidth="1"/>
  </cols>
  <sheetData>
    <row r="1" spans="1:16" ht="35.25" customHeight="1">
      <c r="A1" s="146" t="s">
        <v>25</v>
      </c>
      <c r="B1" s="146"/>
      <c r="C1" s="146"/>
      <c r="D1" s="146"/>
      <c r="E1" s="146"/>
      <c r="F1" s="146"/>
      <c r="G1" s="146"/>
      <c r="H1" s="146"/>
      <c r="I1" s="146"/>
      <c r="J1" s="146"/>
      <c r="K1" s="146"/>
      <c r="L1" s="146"/>
      <c r="M1" s="146"/>
    </row>
    <row r="2" spans="1:16" ht="9.9" customHeight="1">
      <c r="P2" s="54"/>
    </row>
    <row r="3" spans="1:16" ht="20.100000000000001" customHeight="1" thickBot="1">
      <c r="B3" s="93" t="s">
        <v>68</v>
      </c>
      <c r="H3" s="4" t="s">
        <v>63</v>
      </c>
      <c r="I3" s="77">
        <f>'1氏名'!I4:K4</f>
        <v>0</v>
      </c>
      <c r="J3" s="165" t="s">
        <v>100</v>
      </c>
      <c r="K3" s="165"/>
      <c r="L3" s="165"/>
      <c r="M3" s="165"/>
    </row>
    <row r="4" spans="1:16" ht="20.100000000000001" customHeight="1">
      <c r="B4" s="163"/>
      <c r="H4" s="4" t="s">
        <v>64</v>
      </c>
      <c r="I4" s="92">
        <f>'1氏名'!I5:M5</f>
        <v>0</v>
      </c>
      <c r="J4" s="165"/>
      <c r="K4" s="165"/>
      <c r="L4" s="165"/>
      <c r="M4" s="165"/>
    </row>
    <row r="5" spans="1:16" ht="20.100000000000001" customHeight="1" thickBot="1">
      <c r="B5" s="164"/>
      <c r="C5" s="141" t="str">
        <f>IF(OR(B4="有",B4="無"),"","←入力が必要です")</f>
        <v>←入力が必要です</v>
      </c>
      <c r="H5" s="4" t="s">
        <v>67</v>
      </c>
      <c r="I5" t="str">
        <f>IF('1氏名'!Q4="","",'1氏名'!Q4)</f>
        <v/>
      </c>
    </row>
    <row r="6" spans="1:16" ht="13.8" thickBot="1"/>
    <row r="7" spans="1:16" ht="13.8" thickBot="1">
      <c r="B7" s="147" t="s">
        <v>26</v>
      </c>
      <c r="C7" s="149" t="s">
        <v>27</v>
      </c>
      <c r="D7" s="150"/>
      <c r="E7" s="150"/>
      <c r="F7" s="150"/>
      <c r="G7" s="150"/>
      <c r="H7" s="150"/>
      <c r="I7" s="150"/>
      <c r="J7" s="150"/>
      <c r="K7" s="150"/>
      <c r="L7" s="151"/>
    </row>
    <row r="8" spans="1:16" ht="27" customHeight="1" thickBot="1">
      <c r="B8" s="148"/>
      <c r="C8" s="152" t="s">
        <v>49</v>
      </c>
      <c r="D8" s="153"/>
      <c r="E8" s="153"/>
      <c r="F8" s="154"/>
      <c r="G8" s="155" t="s">
        <v>28</v>
      </c>
      <c r="H8" s="156"/>
      <c r="I8" s="156"/>
      <c r="J8" s="156"/>
      <c r="K8" s="30"/>
      <c r="L8" s="31"/>
    </row>
    <row r="9" spans="1:16" ht="45" customHeight="1" thickBot="1">
      <c r="B9" s="148"/>
      <c r="C9" s="157" t="s">
        <v>29</v>
      </c>
      <c r="D9" s="159" t="s">
        <v>30</v>
      </c>
      <c r="G9" s="157" t="s">
        <v>29</v>
      </c>
      <c r="H9" s="159" t="s">
        <v>30</v>
      </c>
      <c r="I9" s="32"/>
      <c r="J9" s="2"/>
      <c r="K9" s="162" t="s">
        <v>31</v>
      </c>
      <c r="L9" s="151"/>
    </row>
    <row r="10" spans="1:16" ht="13.8" thickBot="1">
      <c r="B10" s="148"/>
      <c r="C10" s="158"/>
      <c r="D10" s="160"/>
      <c r="E10" s="33" t="s">
        <v>32</v>
      </c>
      <c r="F10" s="34" t="s">
        <v>33</v>
      </c>
      <c r="G10" s="158"/>
      <c r="H10" s="161"/>
      <c r="I10" s="29" t="s">
        <v>32</v>
      </c>
      <c r="J10" s="35" t="s">
        <v>33</v>
      </c>
      <c r="K10" s="33" t="s">
        <v>29</v>
      </c>
      <c r="L10" s="35" t="s">
        <v>34</v>
      </c>
    </row>
    <row r="11" spans="1:16" ht="18" customHeight="1">
      <c r="B11" s="102" t="s">
        <v>76</v>
      </c>
      <c r="C11" s="48"/>
      <c r="D11" s="36">
        <f>SUM(E11:F11)</f>
        <v>0</v>
      </c>
      <c r="E11" s="50"/>
      <c r="F11" s="51"/>
      <c r="G11" s="36">
        <f>IF(L3=O7,COUNTIF('1氏名'!W10:W11,"&gt;=1")+COUNTIF('2氏名'!W10:W11,"&gt;=1")+COUNTIF('3氏名'!W10:W11,"&gt;=1")+COUNTIF('4氏名'!W10:W11,"&gt;=1")+COUNTIF('5氏名'!W10:W11,"&gt;=1")+COUNTIF('6氏名'!W10:W11,"&gt;=1")+COUNTIF('7氏名'!W10:W11,"&gt;=1")+COUNTIF('8氏名'!W10:W11,"&gt;=1")+COUNTIF('9氏名'!W10:W11,"&gt;=1")+COUNTIF('10氏名'!W10:W11,"&gt;=1")+COUNTIF('11氏名'!W10:W11,"&gt;=1")+COUNTIF('12氏名'!W10:W11,"&gt;=1")+COUNTIF('13氏名'!W10:W11,"&gt;=1")+COUNTIF('14氏名'!W10:W11,"&gt;=1")+COUNTIF('15氏名'!W10:W11,"&gt;=1"),IF(L3=O6,COUNTIF('1氏名'!W10:W11,"&gt;=1")+COUNTIF('2氏名'!W10:W11,"&gt;=1")+COUNTIF('3氏名'!W10:W11,"&gt;=1")+COUNTIF('4氏名'!W10:W11,"&gt;=1")+COUNTIF('5氏名'!W10:W11,"&gt;=1")+COUNTIF('6氏名'!W10:W11,"&gt;=1")+COUNTIF('7氏名'!W10:W11,"&gt;=1")+COUNTIF('8氏名'!W10:W11,"&gt;=1")+COUNTIF('9氏名'!W10:W11,"&gt;=1")+COUNTIF('10氏名'!W10:W11,"&gt;=1")+COUNTIF('11氏名'!W10:W11,"&gt;=1")+COUNTIF('12氏名'!W10:W11,"&gt;=1")+COUNTIF('13氏名'!W10:W11,"&gt;=1")+COUNTIF('14氏名'!W10:W11,"&gt;=1")+COUNTIF('15氏名'!W10:W11,"&gt;=1")+COUNTIF(他市1!W10:W11,"&gt;=1")+COUNTIF(他市2!W10:W11,"&gt;=1")+COUNTIF(他市3!W10:W11,"&gt;=1")+COUNTIF(他市4!W10:W11,"&gt;=1")+COUNTIF(他市5!W10:W11,"&gt;=1")+COUNTIF(他市6!W10:W11,"&gt;=1")+COUNTIF(他市7!W10:W11,"&gt;=1")+COUNTIF(他市8!W10:W11,"&gt;=1")+COUNTIF(他市9!W10:W11,"&gt;=1")+COUNTIF(他市10!W10:W11,"&gt;=1")+COUNTIF(他市11!W10:W11,"&gt;=1")+COUNTIF(他市12!W10:W11,"&gt;=1")+COUNTIF(他市13!W10:W11,"&gt;=1")+COUNTIF(他市14!W10:W11,"&gt;=1")+COUNTIF(他市15!W10:W11,"&gt;=1"),""))</f>
        <v>0</v>
      </c>
      <c r="H11" s="36">
        <f>SUM(I11:J11)</f>
        <v>0</v>
      </c>
      <c r="I11" s="36">
        <f>IF(L3=O6,SUM('1氏名:他市15'!D9:D10),IF(L3=O7,SUM('1氏名:15氏名'!D9:D10),""))</f>
        <v>0</v>
      </c>
      <c r="J11" s="36">
        <f>IF(L3=O6,SUM('1氏名:他市15'!V9:V10),IF(L3=O7,SUM('1氏名:15氏名'!V9:V10),""))</f>
        <v>0</v>
      </c>
      <c r="K11" s="91">
        <f>IF(L3=O6,COUNTIF('1氏名'!W10:W11,"&gt;=1")+COUNTIF('2氏名'!W10:W11,"&gt;=1")+COUNTIF('3氏名'!W10:W11,"&gt;=1")+COUNTIF('4氏名'!W10:W11,"&gt;=1")+COUNTIF('5氏名'!W10:W11,"&gt;=1")+COUNTIF('6氏名'!W10:W11,"&gt;=1")+COUNTIF('7氏名'!W10:W11,"&gt;=1")+COUNTIF('8氏名'!W10:W11,"&gt;=1")+COUNTIF('9氏名'!W10:W11,"&gt;=1")+COUNTIF('10氏名'!W10:W11,"&gt;=1")+COUNTIF('11氏名'!W10:W11,"&gt;=1")+COUNTIF('12氏名'!W10:W11,"&gt;=1")+COUNTIF('13氏名'!W10:W11,"&gt;=1")+COUNTIF('14氏名'!W10:W11,"&gt;=1")+COUNTIF('15氏名'!W10:W11,"&gt;=1"),"－")</f>
        <v>0</v>
      </c>
      <c r="L11" s="75">
        <f>IF(L3=O6,SUM('1氏名:15氏名'!W9:W10),"－")</f>
        <v>0</v>
      </c>
    </row>
    <row r="12" spans="1:16" ht="18" customHeight="1">
      <c r="B12" s="102" t="s">
        <v>77</v>
      </c>
      <c r="C12" s="49"/>
      <c r="D12" s="36">
        <f t="shared" ref="D12:D22" si="0">SUM(E12:F12)</f>
        <v>0</v>
      </c>
      <c r="E12" s="52"/>
      <c r="F12" s="53"/>
      <c r="G12" s="36">
        <f>IF(L3=O7,COUNTIF('1氏名'!W12:W13,"&gt;=1")+COUNTIF('2氏名'!W12:W13,"&gt;=1")+COUNTIF('3氏名'!W12:W13,"&gt;=1")+COUNTIF('4氏名'!W12:W13,"&gt;=1")+COUNTIF('5氏名'!W12:W13,"&gt;=1")+COUNTIF('6氏名'!W12:W13,"&gt;=1")+COUNTIF('7氏名'!W12:W13,"&gt;=1")+COUNTIF('8氏名'!W12:W13,"&gt;=1")+COUNTIF('9氏名'!W12:W13,"&gt;=1")+COUNTIF('10氏名'!W12:W13,"&gt;=1")+COUNTIF('11氏名'!W12:W13,"&gt;=1")+COUNTIF('12氏名'!W12:W13,"&gt;=1")+COUNTIF('13氏名'!W12:W13,"&gt;=1")+COUNTIF('14氏名'!W12:W13,"&gt;=1")+COUNTIF('15氏名'!W12:W13,"&gt;=1"),IF(L3=O6,COUNTIF('1氏名'!W12:W13,"&gt;=1")+COUNTIF('2氏名'!W12:W13,"&gt;=1")+COUNTIF('3氏名'!W12:W13,"&gt;=1")+COUNTIF('4氏名'!W12:W13,"&gt;=1")+COUNTIF('5氏名'!W12:W13,"&gt;=1")+COUNTIF('6氏名'!W12:W13,"&gt;=1")+COUNTIF('7氏名'!W12:W13,"&gt;=1")+COUNTIF('8氏名'!W12:W13,"&gt;=1")+COUNTIF('9氏名'!W12:W13,"&gt;=1")+COUNTIF('10氏名'!W12:W13,"&gt;=1")+COUNTIF('11氏名'!W12:W13,"&gt;=1")+COUNTIF('12氏名'!W12:W13,"&gt;=1")+COUNTIF('13氏名'!W12:W13,"&gt;=1")+COUNTIF('14氏名'!W12:W13,"&gt;=1")+COUNTIF('15氏名'!W12:W13,"&gt;=1")+COUNTIF(他市1!W12:W13,"&gt;=1")+COUNTIF(他市2!W12:W13,"&gt;=1")+COUNTIF(他市3!W12:W13,"&gt;=1")+COUNTIF(他市4!W12:W13,"&gt;=1")+COUNTIF(他市5!W12:W13,"&gt;=1")+COUNTIF(他市6!W12:W13,"&gt;=1")+COUNTIF(他市7!W12:W13,"&gt;=1")+COUNTIF(他市8!W12:W13,"&gt;=1")+COUNTIF(他市9!W12:W13,"&gt;=1")+COUNTIF(他市10!W12:W13,"&gt;=1")+COUNTIF(他市11!W12:W13,"&gt;=1")+COUNTIF(他市12!W12:W13,"&gt;=1")+COUNTIF(他市13!W12:W13,"&gt;=1")+COUNTIF(他市14!W12:W13,"&gt;=1")+COUNTIF(他市15!W12:W13,"&gt;=1"),""))</f>
        <v>0</v>
      </c>
      <c r="H12" s="36">
        <f t="shared" ref="H12:H22" si="1">SUM(I12:J12)</f>
        <v>0</v>
      </c>
      <c r="I12" s="36">
        <f>IF(L3=O6,SUM('1氏名:他市15'!D11:D12),IF(L3=O7,SUM('1氏名:15氏名'!D11:D12),""))</f>
        <v>0</v>
      </c>
      <c r="J12" s="36">
        <f>IF(L3=O6,SUM('1氏名:他市15'!V11:V12),IF(L3=O7,SUM('1氏名:15氏名'!V11:V12),""))</f>
        <v>0</v>
      </c>
      <c r="K12" s="74">
        <f>IF(L3=O6,COUNTIF('1氏名'!W12:W13,"&gt;=1")+COUNTIF('2氏名'!W12:W13,"&gt;=1")+COUNTIF('3氏名'!W12:W13,"&gt;=1")+COUNTIF('4氏名'!W12:W13,"&gt;=1")+COUNTIF('5氏名'!W12:W13,"&gt;=1")+COUNTIF('6氏名'!W12:W13,"&gt;=1")+COUNTIF('7氏名'!W12:W13,"&gt;=1")+COUNTIF('8氏名'!W12:W13,"&gt;=1")+COUNTIF('9氏名'!W12:W13,"&gt;=1")+COUNTIF('10氏名'!W12:W13,"&gt;=1")+COUNTIF('11氏名'!W12:W13,"&gt;=1")+COUNTIF('12氏名'!W12:W13,"&gt;=1")+COUNTIF('13氏名'!W12:W13,"&gt;=1")+COUNTIF('14氏名'!W12:W13,"&gt;=1")+COUNTIF('15氏名'!W12:W13,"&gt;=1"),"－")</f>
        <v>0</v>
      </c>
      <c r="L12" s="75">
        <f>IF(L3=O6,SUM('1氏名:15氏名'!W11:W12),"－")</f>
        <v>0</v>
      </c>
    </row>
    <row r="13" spans="1:16" ht="18" customHeight="1">
      <c r="B13" s="102" t="s">
        <v>78</v>
      </c>
      <c r="C13" s="49"/>
      <c r="D13" s="36">
        <f t="shared" si="0"/>
        <v>0</v>
      </c>
      <c r="E13" s="52"/>
      <c r="F13" s="53"/>
      <c r="G13" s="36">
        <f>IF(L3=O7,COUNTIF('1氏名'!W14:W15,"&gt;=1")+COUNTIF('2氏名'!W14:W15,"&gt;=1")+COUNTIF('3氏名'!W14:W15,"&gt;=1")+COUNTIF('4氏名'!W14:W15,"&gt;=1")+COUNTIF('5氏名'!W14:W15,"&gt;=1")+COUNTIF('6氏名'!W14:W15,"&gt;=1")+COUNTIF('7氏名'!W14:W15,"&gt;=1")+COUNTIF('8氏名'!W14:W15,"&gt;=1")+COUNTIF('9氏名'!W14:W15,"&gt;=1")+COUNTIF('10氏名'!W14:W15,"&gt;=1")+COUNTIF('11氏名'!W14:W15,"&gt;=1")+COUNTIF('12氏名'!W14:W15,"&gt;=1")+COUNTIF('13氏名'!W14:W15,"&gt;=1")+COUNTIF('14氏名'!W14:W15,"&gt;=1")+COUNTIF('15氏名'!W14:W15,"&gt;=1"),IF(L3=O6,COUNTIF('1氏名'!W14:W15,"&gt;=1")+COUNTIF('2氏名'!W14:W15,"&gt;=1")+COUNTIF('3氏名'!W14:W15,"&gt;=1")+COUNTIF('4氏名'!W14:W15,"&gt;=1")+COUNTIF('5氏名'!W14:W15,"&gt;=1")+COUNTIF('6氏名'!W14:W15,"&gt;=1")+COUNTIF('7氏名'!W14:W15,"&gt;=1")+COUNTIF('8氏名'!W14:W15,"&gt;=1")+COUNTIF('9氏名'!W14:W15,"&gt;=1")+COUNTIF('10氏名'!W14:W15,"&gt;=1")+COUNTIF('11氏名'!W14:W15,"&gt;=1")+COUNTIF('12氏名'!W14:W15,"&gt;=1")+COUNTIF('13氏名'!W14:W15,"&gt;=1")+COUNTIF('14氏名'!W14:W15,"&gt;=1")+COUNTIF('15氏名'!W14:W15,"&gt;=1")+COUNTIF(他市1!W14:W15,"&gt;=1")+COUNTIF(他市2!W14:W15,"&gt;=1")+COUNTIF(他市3!W14:W15,"&gt;=1")+COUNTIF(他市4!W14:W15,"&gt;=1")+COUNTIF(他市5!W14:W15,"&gt;=1")+COUNTIF(他市6!W14:W15,"&gt;=1")+COUNTIF(他市7!W14:W15,"&gt;=1")+COUNTIF(他市8!W14:W15,"&gt;=1")+COUNTIF(他市9!W14:W15,"&gt;=1")+COUNTIF(他市10!W14:W15,"&gt;=1")+COUNTIF(他市11!W14:W15,"&gt;=1")+COUNTIF(他市12!W14:W15,"&gt;=1")+COUNTIF(他市13!W14:W15,"&gt;=1")+COUNTIF(他市14!W14:W15,"&gt;=1")+COUNTIF(他市15!W14:W15,"&gt;=1"),""))</f>
        <v>0</v>
      </c>
      <c r="H13" s="36">
        <f t="shared" si="1"/>
        <v>0</v>
      </c>
      <c r="I13" s="36">
        <f>IF(L3=O6,SUM('1氏名:他市15'!D13:D14),IF(L3=O7,SUM('1氏名:15氏名'!D13:D14),""))</f>
        <v>0</v>
      </c>
      <c r="J13" s="36">
        <f>IF(L3=O6,SUM('1氏名:他市15'!V13:V14),IF(L3=O7,SUM('1氏名:15氏名'!V13:V14),""))</f>
        <v>0</v>
      </c>
      <c r="K13" s="91">
        <f>IF(L3=O6,COUNTIF('1氏名'!W14:W15,"&gt;=1")+COUNTIF('2氏名'!W14:W15,"&gt;=1")+COUNTIF('3氏名'!W14:W15,"&gt;=1")+COUNTIF('4氏名'!W14:W15,"&gt;=1")+COUNTIF('5氏名'!W14:W15,"&gt;=1")+COUNTIF('6氏名'!W14:W15,"&gt;=1")+COUNTIF('7氏名'!W14:W15,"&gt;=1")+COUNTIF('8氏名'!W14:W15,"&gt;=1")+COUNTIF('9氏名'!W14:W15,"&gt;=1")+COUNTIF('10氏名'!W14:W15,"&gt;=1")+COUNTIF('11氏名'!W14:W15,"&gt;=1")+COUNTIF('12氏名'!W14:W15,"&gt;=1")+COUNTIF('13氏名'!W14:W15,"&gt;=1")+COUNTIF('14氏名'!W14:W15,"&gt;=1")+COUNTIF('15氏名'!W14:W15,"&gt;=1"),"－")</f>
        <v>0</v>
      </c>
      <c r="L13" s="75">
        <f>IF(L3=O6,SUM('1氏名:15氏名'!W13:W14),"－")</f>
        <v>0</v>
      </c>
    </row>
    <row r="14" spans="1:16" ht="18" customHeight="1">
      <c r="B14" s="102" t="s">
        <v>79</v>
      </c>
      <c r="C14" s="49"/>
      <c r="D14" s="36">
        <f t="shared" si="0"/>
        <v>0</v>
      </c>
      <c r="E14" s="52"/>
      <c r="F14" s="53"/>
      <c r="G14" s="36">
        <f>IF(L3=O7,COUNTIF('1氏名'!W16:W17,"&gt;=1")+COUNTIF('2氏名'!W16:W17,"&gt;=1")+COUNTIF('3氏名'!W16:W17,"&gt;=1")+COUNTIF('4氏名'!W16:W17,"&gt;=1")+COUNTIF('5氏名'!W16:W17,"&gt;=1")+COUNTIF('6氏名'!W16:W17,"&gt;=1")+COUNTIF('7氏名'!W16:W17,"&gt;=1")+COUNTIF('8氏名'!W16:W17,"&gt;=1")+COUNTIF('9氏名'!W16:W17,"&gt;=1")+COUNTIF('10氏名'!W16:W17,"&gt;=1")+COUNTIF('11氏名'!W16:W17,"&gt;=1")+COUNTIF('12氏名'!W16:W17,"&gt;=1")+COUNTIF('13氏名'!W16:W17,"&gt;=1")+COUNTIF('14氏名'!W16:W17,"&gt;=1")+COUNTIF('15氏名'!W16:W17,"&gt;=1"),IF(L3=O6,COUNTIF('1氏名'!W16:W17,"&gt;=1")+COUNTIF('2氏名'!W16:W17,"&gt;=1")+COUNTIF('3氏名'!W16:W17,"&gt;=1")+COUNTIF('4氏名'!W16:W17,"&gt;=1")+COUNTIF('5氏名'!W16:W17,"&gt;=1")+COUNTIF('6氏名'!W16:W17,"&gt;=1")+COUNTIF('7氏名'!W16:W17,"&gt;=1")+COUNTIF('8氏名'!W16:W17,"&gt;=1")+COUNTIF('9氏名'!W16:W17,"&gt;=1")+COUNTIF('10氏名'!W16:W17,"&gt;=1")+COUNTIF('11氏名'!W16:W17,"&gt;=1")+COUNTIF('12氏名'!W16:W17,"&gt;=1")+COUNTIF('13氏名'!W16:W17,"&gt;=1")+COUNTIF('14氏名'!W16:W17,"&gt;=1")+COUNTIF('15氏名'!W16:W17,"&gt;=1")+COUNTIF(他市1!W16:W17,"&gt;=1")+COUNTIF(他市2!W16:W17,"&gt;=1")+COUNTIF(他市3!W16:W17,"&gt;=1")+COUNTIF(他市4!W16:W17,"&gt;=1")+COUNTIF(他市5!W16:W17,"&gt;=1")+COUNTIF(他市6!W16:W17,"&gt;=1")+COUNTIF(他市7!W16:W17,"&gt;=1")+COUNTIF(他市8!W16:W17,"&gt;=1")+COUNTIF(他市9!W16:W17,"&gt;=1")+COUNTIF(他市10!W16:W17,"&gt;=1")+COUNTIF(他市11!W16:W17,"&gt;=1")+COUNTIF(他市12!W16:W17,"&gt;=1")+COUNTIF(他市13!W16:W17,"&gt;=1")+COUNTIF(他市14!W16:W17,"&gt;=1")+COUNTIF(他市15!W16:W17,"&gt;=1"),""))</f>
        <v>0</v>
      </c>
      <c r="H14" s="36">
        <f t="shared" si="1"/>
        <v>0</v>
      </c>
      <c r="I14" s="36">
        <f>IF(L3=O6,SUM('1氏名:他市15'!D15:D16),IF(L3=O7,SUM('1氏名:15氏名'!D15:D16),""))</f>
        <v>0</v>
      </c>
      <c r="J14" s="36">
        <f>IF(L3=O6,SUM('1氏名:他市15'!V15:V16),IF(L3=O7,SUM('1氏名:15氏名'!V15:V16),""))</f>
        <v>0</v>
      </c>
      <c r="K14" s="91">
        <f>IF(L3=O6,COUNTIF('1氏名'!W16:W17,"&gt;=1")+COUNTIF('2氏名'!W16:W17,"&gt;=1")+COUNTIF('3氏名'!W16:W17,"&gt;=1")+COUNTIF('4氏名'!W16:W17,"&gt;=1")+COUNTIF('5氏名'!W16:W17,"&gt;=1")+COUNTIF('6氏名'!W16:W17,"&gt;=1")+COUNTIF('7氏名'!W16:W17,"&gt;=1")+COUNTIF('8氏名'!W16:W17,"&gt;=1")+COUNTIF('9氏名'!W16:W17,"&gt;=1")+COUNTIF('10氏名'!W16:W17,"&gt;=1")+COUNTIF('11氏名'!W16:W17,"&gt;=1")+COUNTIF('12氏名'!W16:W17,"&gt;=1")+COUNTIF('13氏名'!W16:W17,"&gt;=1")+COUNTIF('14氏名'!W16:W17,"&gt;=1")+COUNTIF('15氏名'!W16:W17,"&gt;=1"),"－")</f>
        <v>0</v>
      </c>
      <c r="L14" s="75">
        <f>IF(L3=O6,SUM('1氏名:15氏名'!W15:W16),"－")</f>
        <v>0</v>
      </c>
    </row>
    <row r="15" spans="1:16" ht="18" customHeight="1">
      <c r="B15" s="102" t="s">
        <v>80</v>
      </c>
      <c r="C15" s="49"/>
      <c r="D15" s="36">
        <f t="shared" si="0"/>
        <v>0</v>
      </c>
      <c r="E15" s="52"/>
      <c r="F15" s="53"/>
      <c r="G15" s="36">
        <f>IF(L3=O7,COUNTIF('1氏名'!W18:W19,"&gt;=1")+COUNTIF('2氏名'!W18:W19,"&gt;=1")+COUNTIF('3氏名'!W18:W19,"&gt;=1")+COUNTIF('4氏名'!W18:W19,"&gt;=1")+COUNTIF('5氏名'!W18:W19,"&gt;=1")+COUNTIF('6氏名'!W18:W19,"&gt;=1")+COUNTIF('7氏名'!W18:W19,"&gt;=1")+COUNTIF('8氏名'!W18:W19,"&gt;=1")+COUNTIF('9氏名'!W18:W19,"&gt;=1")+COUNTIF('10氏名'!W18:W19,"&gt;=1")+COUNTIF('11氏名'!W18:W19,"&gt;=1")+COUNTIF('12氏名'!W18:W19,"&gt;=1")+COUNTIF('13氏名'!W18:W19,"&gt;=1")+COUNTIF('14氏名'!W18:W19,"&gt;=1")+COUNTIF('15氏名'!W18:W19,"&gt;=1"),IF(L3=O6,COUNTIF('1氏名'!W18:W19,"&gt;=1")+COUNTIF('2氏名'!W18:W19,"&gt;=1")+COUNTIF('3氏名'!W18:W19,"&gt;=1")+COUNTIF('4氏名'!W12:W13,"&gt;=1")+COUNTIF('5氏名'!W12:W13,"&gt;=1")+COUNTIF('6氏名'!W12:W13,"&gt;=1")+COUNTIF('7氏名'!W12:W13,"&gt;=1")+COUNTIF('8氏名'!W18:W19,"&gt;=1")+COUNTIF('9氏名'!W18:W19,"&gt;=1")+COUNTIF('10氏名'!W18:W19,"&gt;=1")+COUNTIF('11氏名'!W18:W19,"&gt;=1")+COUNTIF('12氏名'!W18:W19,"&gt;=1")+COUNTIF('13氏名'!W18:W19,"&gt;=1")+COUNTIF('14氏名'!W18:W19,"&gt;=1")+COUNTIF('15氏名'!W18:W19,"&gt;=1")+COUNTIF(他市1!W18:W19,"&gt;=1")+COUNTIF(他市2!W18:W19,"&gt;=1")+COUNTIF(他市3!W18:W19,"&gt;=1")+COUNTIF(他市4!W18:W19,"&gt;=1")+COUNTIF(他市5!W18:W19,"&gt;=1")+COUNTIF(他市6!W18:W19,"&gt;=1")+COUNTIF(他市7!W18:W19,"&gt;=1")+COUNTIF(他市8!W18:W19,"&gt;=1")+COUNTIF(他市9!W18:W19,"&gt;=1")+COUNTIF(他市10!W18:W19,"&gt;=1")+COUNTIF(他市11!W18:W19,"&gt;=1")+COUNTIF(他市12!W18:W19,"&gt;=1")+COUNTIF(他市13!W18:W19,"&gt;=1")+COUNTIF(他市14!W18:W19,"&gt;=1")+COUNTIF(他市15!W18:W19,"&gt;=1"),""))</f>
        <v>0</v>
      </c>
      <c r="H15" s="36">
        <f t="shared" si="1"/>
        <v>0</v>
      </c>
      <c r="I15" s="36">
        <f>IF(L3=O6,SUM('1氏名:他市15'!D17:D18),IF(L3=O7,SUM('1氏名:15氏名'!D17:D18),""))</f>
        <v>0</v>
      </c>
      <c r="J15" s="36">
        <f>IF(L3=O6,SUM('1氏名:他市15'!V17:V18),IF(L3=O7,SUM('1氏名:15氏名'!V17:V18),""))</f>
        <v>0</v>
      </c>
      <c r="K15" s="74">
        <f>IF(L3=O6,COUNTIF('1氏名'!W18:W19,"&gt;=1")+COUNTIF('2氏名'!W18:W19,"&gt;=1")+COUNTIF('3氏名'!W18:W19,"&gt;=1")+COUNTIF('4氏名'!W18:W19,"&gt;=1")+COUNTIF('5氏名'!W18:W19,"&gt;=1")+COUNTIF('6氏名'!W18:W19,"&gt;=1")+COUNTIF('7氏名'!W18:W19,"&gt;=1")+COUNTIF('8氏名'!W18:W19,"&gt;=1")+COUNTIF('9氏名'!W18:W19,"&gt;=1")+COUNTIF('10氏名'!W18:W19,"&gt;=1")+COUNTIF('11氏名'!W18:W19,"&gt;=1")+COUNTIF('12氏名'!W18:W19,"&gt;=1")+COUNTIF('13氏名'!W18:W19,"&gt;=1")+COUNTIF('14氏名'!W18:W19,"&gt;=1")+COUNTIF('15氏名'!W18:W19,"&gt;=1"),"－")</f>
        <v>0</v>
      </c>
      <c r="L15" s="75">
        <f>IF(L3=O6,SUM('1氏名:15氏名'!W17:W18),"－")</f>
        <v>0</v>
      </c>
    </row>
    <row r="16" spans="1:16" ht="18" customHeight="1">
      <c r="B16" s="102" t="s">
        <v>81</v>
      </c>
      <c r="C16" s="49"/>
      <c r="D16" s="36">
        <f t="shared" si="0"/>
        <v>0</v>
      </c>
      <c r="E16" s="52"/>
      <c r="F16" s="53"/>
      <c r="G16" s="36">
        <f>IF(L3=O7,COUNTIF('1氏名'!W20:W21,"&gt;=1")+COUNTIF('2氏名'!W20:W21,"&gt;=1")+COUNTIF('3氏名'!W20:W21,"&gt;=1")+COUNTIF('4氏名'!W20:W21,"&gt;=1")+COUNTIF('5氏名'!W20:W21,"&gt;=1")+COUNTIF('6氏名'!W20:W21,"&gt;=1")+COUNTIF('7氏名'!W20:W21,"&gt;=1")+COUNTIF('8氏名'!W20:W21,"&gt;=1")+COUNTIF('9氏名'!W20:W21,"&gt;=1")+COUNTIF('10氏名'!W20:W21,"&gt;=1")+COUNTIF('11氏名'!W20:W21,"&gt;=1")+COUNTIF('12氏名'!W20:W21,"&gt;=1")+COUNTIF('13氏名'!W20:W21,"&gt;=1")+COUNTIF('14氏名'!W20:W21,"&gt;=1")+COUNTIF('15氏名'!W20:W21,"&gt;=1"),IF(L3=O6,COUNTIF('1氏名'!W20:W21,"&gt;=1")+COUNTIF('2氏名'!W20:W21,"&gt;=1")+COUNTIF('3氏名'!W20:W21,"&gt;=1")+COUNTIF('4氏名'!W20:W21,"&gt;=1")+COUNTIF('5氏名'!W20:W21,"&gt;=1")+COUNTIF('6氏名'!W20:W21,"&gt;=1")+COUNTIF('7氏名'!W20:W21,"&gt;=1")+COUNTIF('8氏名'!W20:W21,"&gt;=1")+COUNTIF('9氏名'!W20:W21,"&gt;=1")+COUNTIF('10氏名'!W20:W21,"&gt;=1")+COUNTIF('11氏名'!W20:W21,"&gt;=1")+COUNTIF('12氏名'!W20:W21,"&gt;=1")+COUNTIF('13氏名'!W20:W21,"&gt;=1")+COUNTIF('14氏名'!W20:W21,"&gt;=1")+COUNTIF('15氏名'!W20:W21,"&gt;=1")+COUNTIF(他市1!W20:W21,"&gt;=1")+COUNTIF(他市2!W20:W21,"&gt;=1")+COUNTIF(他市3!W20:W21,"&gt;=1")+COUNTIF(他市4!W20:W21,"&gt;=1")+COUNTIF(他市5!W20:W21,"&gt;=1")+COUNTIF(他市6!W20:W21,"&gt;=1")+COUNTIF(他市7!W20:W21,"&gt;=1")+COUNTIF(他市8!W20:W21,"&gt;=1")+COUNTIF(他市9!W20:W21,"&gt;=1")+COUNTIF(他市10!W20:W21,"&gt;=1")+COUNTIF(他市11!W20:W21,"&gt;=1")+COUNTIF(他市12!W20:W21,"&gt;=1")+COUNTIF(他市13!W20:W21,"&gt;=1")+COUNTIF(他市14!W20:W21,"&gt;=1")+COUNTIF(他市15!W20:W21,"&gt;=1"),""))</f>
        <v>0</v>
      </c>
      <c r="H16" s="36">
        <f t="shared" si="1"/>
        <v>0</v>
      </c>
      <c r="I16" s="36">
        <f>IF(L3=O6,SUM('1氏名:他市15'!D19:D20),IF(L3=O7,SUM('1氏名:15氏名'!D19:D20),""))</f>
        <v>0</v>
      </c>
      <c r="J16" s="36">
        <f>IF(L3=O6,SUM('1氏名:他市15'!V19:V20),IF(L3=O7,SUM('1氏名:15氏名'!V19:V20),""))</f>
        <v>0</v>
      </c>
      <c r="K16" s="74">
        <f>IF(L3=O6,COUNTIF('1氏名'!W20:W21,"&gt;=1")+COUNTIF('2氏名'!W20:W21,"&gt;=1")+COUNTIF('3氏名'!W20:W21,"&gt;=1")+COUNTIF('4氏名'!W20:W21,"&gt;=1")+COUNTIF('5氏名'!W20:W21,"&gt;=1")+COUNTIF('6氏名'!W20:W21,"&gt;=1")+COUNTIF('7氏名'!W20:W21,"&gt;=1")+COUNTIF('8氏名'!W20:W21,"&gt;=1")+COUNTIF('9氏名'!W20:W21,"&gt;=1")+COUNTIF('10氏名'!W20:W21,"&gt;=1")+COUNTIF('11氏名'!W20:W21,"&gt;=1")+COUNTIF('12氏名'!W20:W21,"&gt;=1")+COUNTIF('13氏名'!W20:W21,"&gt;=1")+COUNTIF('14氏名'!W20:W21,"&gt;=1")+COUNTIF('15氏名'!W20:W21,"&gt;=1"),"－")</f>
        <v>0</v>
      </c>
      <c r="L16" s="75">
        <f>IF(L3=O6,SUM('1氏名:15氏名'!W19:W20),"－")</f>
        <v>0</v>
      </c>
    </row>
    <row r="17" spans="2:13" ht="18" customHeight="1">
      <c r="B17" s="102" t="s">
        <v>82</v>
      </c>
      <c r="C17" s="114"/>
      <c r="D17" s="36">
        <f t="shared" si="0"/>
        <v>0</v>
      </c>
      <c r="E17" s="116"/>
      <c r="F17" s="117"/>
      <c r="G17" s="36">
        <f>IF(L3=O7,COUNTIF('1氏名'!W22:W23,"&gt;=1")+COUNTIF('2氏名'!W22:W23,"&gt;=1")+COUNTIF('3氏名'!W22:W23,"&gt;=1")+COUNTIF('4氏名'!W22:W23,"&gt;=1")+COUNTIF('5氏名'!W22:W23,"&gt;=1")+COUNTIF('6氏名'!W22:W23,"&gt;=1")+COUNTIF('7氏名'!W22:W23,"&gt;=1")+COUNTIF('8氏名'!W22:W23,"&gt;=1")+COUNTIF('9氏名'!W22:W23,"&gt;=1")+COUNTIF('10氏名'!W22:W23,"&gt;=1")+COUNTIF('11氏名'!W22:W23,"&gt;=1")+COUNTIF('12氏名'!W22:W23,"&gt;=1")+COUNTIF('13氏名'!W22:W23,"&gt;=1")+COUNTIF('14氏名'!W22:W23,"&gt;=1")+COUNTIF('15氏名'!W22:W23,"&gt;=1"),IF(L3=O6,COUNTIF('1氏名'!W22:W23,"&gt;=1")+COUNTIF('2氏名'!W22:W23,"&gt;=1")+COUNTIF('3氏名'!W22:W23,"&gt;=1")+COUNTIF('4氏名'!W22:W23,"&gt;=1")+COUNTIF('5氏名'!W22:W23,"&gt;=1")+COUNTIF('6氏名'!W22:W23,"&gt;=1")+COUNTIF('7氏名'!W22:W23,"&gt;=1")+COUNTIF('8氏名'!W22:W23,"&gt;=1")+COUNTIF('9氏名'!W22:W23,"&gt;=1")+COUNTIF('10氏名'!W22:W23,"&gt;=1")+COUNTIF('11氏名'!W22:W23,"&gt;=1")+COUNTIF('12氏名'!W22:W23,"&gt;=1")+COUNTIF('13氏名'!W22:W23,"&gt;=1")+COUNTIF('14氏名'!W22:W23,"&gt;=1")+COUNTIF('15氏名'!W22:W23,"&gt;=1")+COUNTIF(他市1!W22:W23,"&gt;=1")+COUNTIF(他市2!W22:W23,"&gt;=1")+COUNTIF(他市3!W22:W23,"&gt;=1")+COUNTIF(他市4!W22:W23,"&gt;=1")+COUNTIF(他市5!W22:W23,"&gt;=1")+COUNTIF(他市6!W22:W23,"&gt;=1")+COUNTIF(他市7!W22:W23,"&gt;=1")+COUNTIF(他市8!W22:W23,"&gt;=1")+COUNTIF(他市9!W22:W23,"&gt;=1")+COUNTIF(他市10!W22:W23,"&gt;=1")+COUNTIF(他市11!W22:W23,"&gt;=1")+COUNTIF(他市12!W22:W23,"&gt;=1")+COUNTIF(他市13!W22:W23,"&gt;=1")+COUNTIF(他市14!W22:W23,"&gt;=1")+COUNTIF(他市15!W22:W23,"&gt;=1"),""))</f>
        <v>0</v>
      </c>
      <c r="H17" s="36">
        <f t="shared" si="1"/>
        <v>0</v>
      </c>
      <c r="I17" s="36">
        <f>IF(L3=O6,SUM('1氏名:他市15'!D21:D22),IF(L3=O7,SUM('1氏名:15氏名'!D21:D22),""))</f>
        <v>0</v>
      </c>
      <c r="J17" s="36">
        <f>IF(L3=O6,SUM('1氏名:他市15'!V21:V22),IF(L3=O7,SUM('1氏名:15氏名'!V21:V22),""))</f>
        <v>0</v>
      </c>
      <c r="K17" s="74">
        <f>IF(L3=O6,COUNTIF('1氏名'!W22:W23,"&gt;=1")+COUNTIF('2氏名'!W22:W23,"&gt;=1")+COUNTIF('3氏名'!W22:W23,"&gt;=1")+COUNTIF('4氏名'!W22:W23,"&gt;=1")+COUNTIF('5氏名'!W22:W23,"&gt;=1")+COUNTIF('6氏名'!W22:W23,"&gt;=1")+COUNTIF('7氏名'!W22:W23,"&gt;=1")+COUNTIF('8氏名'!W22:W23,"&gt;=1")+COUNTIF('9氏名'!W22:W23,"&gt;=1")+COUNTIF('10氏名'!W22:W23,"&gt;=1")+COUNTIF('11氏名'!W22:W23,"&gt;=1")+COUNTIF('12氏名'!W22:W23,"&gt;=1")+COUNTIF('13氏名'!W22:W23,"&gt;=1")+COUNTIF('14氏名'!W22:W23,"&gt;=1")+COUNTIF('15氏名'!W22:W23,"&gt;=1"),"－")</f>
        <v>0</v>
      </c>
      <c r="L17" s="75">
        <f>IF(L3=O6,SUM('1氏名:15氏名'!W21:W22),"－")</f>
        <v>0</v>
      </c>
    </row>
    <row r="18" spans="2:13" ht="18" customHeight="1">
      <c r="B18" s="102" t="s">
        <v>83</v>
      </c>
      <c r="C18" s="114"/>
      <c r="D18" s="36">
        <f t="shared" si="0"/>
        <v>0</v>
      </c>
      <c r="E18" s="116"/>
      <c r="F18" s="117"/>
      <c r="G18" s="36">
        <f>IF(L3=O7,COUNTIF('1氏名'!W24:W25,"&gt;=1")+COUNTIF('2氏名'!W24:W25,"&gt;=1")+COUNTIF('3氏名'!W24:W25,"&gt;=1")+COUNTIF('4氏名'!W24:W25,"&gt;=1")+COUNTIF('5氏名'!W24:W25,"&gt;=1")+COUNTIF('6氏名'!W24:W25,"&gt;=1")+COUNTIF('7氏名'!W24:W25,"&gt;=1")+COUNTIF('8氏名'!W24:W25,"&gt;=1")+COUNTIF('9氏名'!W24:W25,"&gt;=1")+COUNTIF('10氏名'!W24:W25,"&gt;=1")+COUNTIF('11氏名'!W24:W25,"&gt;=1")+COUNTIF('12氏名'!W24:W25,"&gt;=1")+COUNTIF('13氏名'!W24:W25,"&gt;=1")+COUNTIF('14氏名'!W24:W25,"&gt;=1")+COUNTIF('15氏名'!W24:W25,"&gt;=1"),IF(L3=O6,COUNTIF('1氏名'!W24:W25,"&gt;=1")+COUNTIF('2氏名'!W24:W25,"&gt;=1")+COUNTIF('3氏名'!W24:W25,"&gt;=1")+COUNTIF('4氏名'!W24:W25,"&gt;=1")+COUNTIF('5氏名'!W24:W25,"&gt;=1")+COUNTIF('6氏名'!W24:W25,"&gt;=1")+COUNTIF('7氏名'!W24:W25,"&gt;=1")+COUNTIF('8氏名'!W24:W25,"&gt;=1")+COUNTIF('9氏名'!W24:W25,"&gt;=1")+COUNTIF('10氏名'!W24:W25,"&gt;=1")+COUNTIF('11氏名'!W24:W25,"&gt;=1")+COUNTIF('12氏名'!W24:W25,"&gt;=1")+COUNTIF('13氏名'!W24:W25,"&gt;=1")+COUNTIF('14氏名'!W24:W25,"&gt;=1")+COUNTIF('15氏名'!W24:W25,"&gt;=1")+COUNTIF(他市1!W24:W25,"&gt;=1")+COUNTIF(他市2!W24:W25,"&gt;=1")+COUNTIF(他市3!W24:W25,"&gt;=1")+COUNTIF(他市4!W24:W25,"&gt;=1")+COUNTIF(他市5!W24:W25,"&gt;=1")+COUNTIF(他市6!W24:W25,"&gt;=1")+COUNTIF(他市7!W24:W25,"&gt;=1")+COUNTIF(他市8!W24:W25,"&gt;=1")+COUNTIF(他市9!W24:W25,"&gt;=1")+COUNTIF(他市10!W24:W25,"&gt;=1")+COUNTIF(他市11!W24:W25,"&gt;=1")+COUNTIF(他市12!W24:W25,"&gt;=1")+COUNTIF(他市13!W24:W25,"&gt;=1")+COUNTIF(他市14!W24:W25,"&gt;=1")+COUNTIF(他市15!W24:W25,"&gt;=1"),""))</f>
        <v>0</v>
      </c>
      <c r="H18" s="36">
        <f t="shared" si="1"/>
        <v>0</v>
      </c>
      <c r="I18" s="36">
        <f>IF(L3=O6,SUM('1氏名:他市15'!D23:D24),IF(L3=O7,SUM('1氏名:15氏名'!D23:D24),""))</f>
        <v>0</v>
      </c>
      <c r="J18" s="36">
        <f>IF(L3=O6,SUM('1氏名:他市15'!V23:V24),IF(L3=O7,SUM('1氏名:15氏名'!V23:V24),""))</f>
        <v>0</v>
      </c>
      <c r="K18" s="74">
        <f>IF(L3=O6,COUNTIF('1氏名'!W24:W25,"&gt;=1")+COUNTIF('2氏名'!W24:W25,"&gt;=1")+COUNTIF('3氏名'!W24:W25,"&gt;=1")+COUNTIF('4氏名'!W24:W25,"&gt;=1")+COUNTIF('5氏名'!W24:W25,"&gt;=1")+COUNTIF('6氏名'!W24:W25,"&gt;=1")+COUNTIF('7氏名'!W24:W25,"&gt;=1")+COUNTIF('8氏名'!W24:W25,"&gt;=1")+COUNTIF('9氏名'!W24:W25,"&gt;=1")+COUNTIF('10氏名'!W24:W25,"&gt;=1")+COUNTIF('11氏名'!W24:W25,"&gt;=1")+COUNTIF('12氏名'!W24:W25,"&gt;=1")+COUNTIF('13氏名'!W24:W25,"&gt;=1")+COUNTIF('14氏名'!W24:W25,"&gt;=1")+COUNTIF('15氏名'!W24:W25,"&gt;=1"),"－")</f>
        <v>0</v>
      </c>
      <c r="L18" s="75">
        <f>IF(L3=O6,SUM('1氏名:15氏名'!W23:W24),"－")</f>
        <v>0</v>
      </c>
    </row>
    <row r="19" spans="2:13" ht="18" customHeight="1">
      <c r="B19" s="102" t="s">
        <v>85</v>
      </c>
      <c r="C19" s="114"/>
      <c r="D19" s="36">
        <f t="shared" si="0"/>
        <v>0</v>
      </c>
      <c r="E19" s="116"/>
      <c r="F19" s="117"/>
      <c r="G19" s="36">
        <f>IF(L3=O7,COUNTIF('1氏名'!W26:W27,"&gt;=1")+COUNTIF('2氏名'!W26:W27,"&gt;=1")+COUNTIF('3氏名'!W26:W27,"&gt;=1")+COUNTIF('4氏名'!W26:W27,"&gt;=1")+COUNTIF('5氏名'!W26:W27,"&gt;=1")+COUNTIF('6氏名'!W26:W27,"&gt;=1")+COUNTIF('7氏名'!W26:W27,"&gt;=1")+COUNTIF('8氏名'!W26:W27,"&gt;=1")+COUNTIF('9氏名'!W26:W27,"&gt;=1")+COUNTIF('10氏名'!W26:W27,"&gt;=1")+COUNTIF('11氏名'!W26:W27,"&gt;=1")+COUNTIF('12氏名'!W26:W27,"&gt;=1")+COUNTIF('13氏名'!W26:W27,"&gt;=1")+COUNTIF('14氏名'!W26:W27,"&gt;=1")+COUNTIF('15氏名'!W26:W27,"&gt;=1"),IF(L3=O6,COUNTIF('1氏名'!W26:W27,"&gt;=1")+COUNTIF('2氏名'!W26:W27,"&gt;=1")+COUNTIF('3氏名'!W26:W27,"&gt;=1")+COUNTIF('4氏名'!W26:W27,"&gt;=1")+COUNTIF('5氏名'!W26:W27,"&gt;=1")+COUNTIF('6氏名'!W26:W27,"&gt;=1")+COUNTIF('7氏名'!W26:W27,"&gt;=1")+COUNTIF('8氏名'!W26:W27,"&gt;=1")+COUNTIF('9氏名'!W26:W27,"&gt;=1")+COUNTIF('10氏名'!W26:W27,"&gt;=1")+COUNTIF('11氏名'!W26:W27,"&gt;=1")+COUNTIF('12氏名'!W26:W27,"&gt;=1")+COUNTIF('13氏名'!W26:W27,"&gt;=1")+COUNTIF('14氏名'!W26:W27,"&gt;=1")+COUNTIF('15氏名'!W26:W27,"&gt;=1")+COUNTIF(他市1!W25:W27,"&gt;=1")+COUNTIF(他市2!W26:W27,"&gt;=1")+COUNTIF(他市3!W26:W27,"&gt;=1")+COUNTIF(他市4!W26:W27,"&gt;=1")+COUNTIF(他市5!W26:W27,"&gt;=1")+COUNTIF(他市6!W26:W27,"&gt;=1")+COUNTIF(他市7!W26:W27,"&gt;=1")+COUNTIF(他市8!W26:W27,"&gt;=1")+COUNTIF(他市9!W26:W27,"&gt;=1")+COUNTIF(他市10!W26:W27,"&gt;=1")+COUNTIF(他市11!W26:W27,"&gt;=1")+COUNTIF(他市12!W26:W27,"&gt;=1")+COUNTIF(他市13!W26:W27,"&gt;=1")+COUNTIF(他市14!W26:W27,"&gt;=1")+COUNTIF(他市15!W26:W27,"&gt;=1"),""))</f>
        <v>0</v>
      </c>
      <c r="H19" s="36">
        <f t="shared" si="1"/>
        <v>0</v>
      </c>
      <c r="I19" s="36">
        <f>IF(L3=O6,SUM('1氏名:他市15'!D25:D26),IF(L3=O7,SUM('1氏名:15氏名'!D25:D26),""))</f>
        <v>0</v>
      </c>
      <c r="J19" s="36">
        <f>IF(L3=O6,SUM('1氏名:他市15'!V25:V26),IF(L3=O7,SUM('1氏名:15氏名'!V25:V26),""))</f>
        <v>0</v>
      </c>
      <c r="K19" s="74">
        <f>IF(L3=O6,COUNTIF('1氏名'!W26:W27,"&gt;=1")+COUNTIF('2氏名'!W26:W27,"&gt;=1")+COUNTIF('3氏名'!W26:W27,"&gt;=1")+COUNTIF('4氏名'!W26:W27,"&gt;=1")+COUNTIF('5氏名'!W26:W27,"&gt;=1")+COUNTIF('6氏名'!W26:W27,"&gt;=1")+COUNTIF('7氏名'!W26:W27,"&gt;=1")+COUNTIF('8氏名'!W26:W27,"&gt;=1")+COUNTIF('9氏名'!W26:W27,"&gt;=1")+COUNTIF('10氏名'!W26:W27,"&gt;=1")+COUNTIF('11氏名'!W26:W27,"&gt;=1")+COUNTIF('12氏名'!W26:W27,"&gt;=1")+COUNTIF('13氏名'!W26:W27,"&gt;=1")+COUNTIF('14氏名'!W26:W27,"&gt;=1")+COUNTIF('15氏名'!W26:W27,"&gt;=1"),"－")</f>
        <v>0</v>
      </c>
      <c r="L19" s="75">
        <f>IF(L3=O6,SUM('1氏名:15氏名'!W25:W26),"－")</f>
        <v>0</v>
      </c>
    </row>
    <row r="20" spans="2:13" ht="18" customHeight="1">
      <c r="B20" s="102" t="s">
        <v>84</v>
      </c>
      <c r="C20" s="114"/>
      <c r="D20" s="36">
        <f t="shared" si="0"/>
        <v>0</v>
      </c>
      <c r="E20" s="116"/>
      <c r="F20" s="117"/>
      <c r="G20" s="36">
        <f>IF(L3=O7,COUNTIF('1氏名'!W28:W29,"&gt;=1")+COUNTIF('2氏名'!W28:W29,"&gt;=1")+COUNTIF('3氏名'!W28:W29,"&gt;=1")+COUNTIF('4氏名'!W28:W29,"&gt;=1")+COUNTIF('5氏名'!W28:W29,"&gt;=1")+COUNTIF('6氏名'!W28:W29,"&gt;=1")+COUNTIF('7氏名'!W28:W29,"&gt;=1")+COUNTIF('8氏名'!W28:W29,"&gt;=1")+COUNTIF('9氏名'!W28:W29,"&gt;=1")+COUNTIF('10氏名'!W28:W29,"&gt;=1")+COUNTIF('11氏名'!W28:W29,"&gt;=1")+COUNTIF('12氏名'!W28:W29,"&gt;=1")+COUNTIF('13氏名'!W28:W29,"&gt;=1")+COUNTIF('14氏名'!W28:W29,"&gt;=1")+COUNTIF('15氏名'!W28:W29,"&gt;=1"),IF(L3=O6,COUNTIF('1氏名'!W28:W29,"&gt;=1")+COUNTIF('2氏名'!W28:W29,"&gt;=1")+COUNTIF('3氏名'!W28:W29,"&gt;=1")+COUNTIF('4氏名'!W28:W29,"&gt;=1")+COUNTIF('5氏名'!W28:W29,"&gt;=1")+COUNTIF('6氏名'!W28:W29,"&gt;=1")+COUNTIF('7氏名'!W28:W29,"&gt;=1")+COUNTIF('8氏名'!W28:W29,"&gt;=1")+COUNTIF('9氏名'!W28:W29,"&gt;=1")+COUNTIF('10氏名'!W28:W29,"&gt;=1")+COUNTIF('11氏名'!W28:W29,"&gt;=1")+COUNTIF('12氏名'!W28:W29,"&gt;=1")+COUNTIF('13氏名'!W28:W29,"&gt;=1")+COUNTIF('14氏名'!W28:W29,"&gt;=1")+COUNTIF('15氏名'!W28:W29,"&gt;=1")+COUNTIF(他市1!W28:W29,"&gt;=1")+COUNTIF(他市2!W28:W29,"&gt;=1")+COUNTIF(他市3!W28:W29,"&gt;=1")+COUNTIF(他市4!W28:W29,"&gt;=1")+COUNTIF(他市5!W28:W29,"&gt;=1")+COUNTIF(他市6!W28:W29,"&gt;=1")+COUNTIF(他市7!W28:W29,"&gt;=1")+COUNTIF(他市8!W28:W29,"&gt;=1")+COUNTIF(他市9!W28:W29,"&gt;=1")+COUNTIF(他市10!W28:W29,"&gt;=1")+COUNTIF(他市11!W28:W29,"&gt;=1")+COUNTIF(他市12!W28:W29,"&gt;=1")+COUNTIF(他市13!W28:W29,"&gt;=1")+COUNTIF(他市14!W28:W29,"&gt;=1")+COUNTIF(他市15!W28:W29,"&gt;=1"),""))</f>
        <v>0</v>
      </c>
      <c r="H20" s="36">
        <f t="shared" si="1"/>
        <v>0</v>
      </c>
      <c r="I20" s="36">
        <f>IF(L3=O6,SUM('1氏名:他市15'!D27:D28),IF(L3=O7,SUM('1氏名:15氏名'!D27:D28),""))</f>
        <v>0</v>
      </c>
      <c r="J20" s="36">
        <f>IF(L3=O6,SUM('1氏名:他市15'!V27:V28),IF(L3=O7,SUM('1氏名:15氏名'!V27:V28),""))</f>
        <v>0</v>
      </c>
      <c r="K20" s="74">
        <f>IF(L3=O6,COUNTIF('1氏名'!W28:W29,"&gt;=1")+COUNTIF('2氏名'!W28:W29,"&gt;=1")+COUNTIF('3氏名'!W28:W29,"&gt;=1")+COUNTIF('4氏名'!W28:W29,"&gt;=1")+COUNTIF('5氏名'!W28:W29,"&gt;=1")+COUNTIF('6氏名'!W28:W29,"&gt;=1")+COUNTIF('7氏名'!W28:W29,"&gt;=1")+COUNTIF('8氏名'!W28:W29,"&gt;=1")+COUNTIF('9氏名'!W28:W29,"&gt;=1")+COUNTIF('10氏名'!W28:W29,"&gt;=1")+COUNTIF('11氏名'!W28:W29,"&gt;=1")+COUNTIF('12氏名'!W28:W29,"&gt;=1")+COUNTIF('13氏名'!W28:W29,"&gt;=1")+COUNTIF('14氏名'!W28:W29,"&gt;=1")+COUNTIF('15氏名'!W28:W29,"&gt;=1"),"－")</f>
        <v>0</v>
      </c>
      <c r="L20" s="75">
        <f>IF(L3=O6,SUM('1氏名:15氏名'!W27:W28),"－")</f>
        <v>0</v>
      </c>
    </row>
    <row r="21" spans="2:13" ht="18" customHeight="1">
      <c r="B21" s="102" t="s">
        <v>86</v>
      </c>
      <c r="C21" s="114"/>
      <c r="D21" s="36">
        <f t="shared" si="0"/>
        <v>0</v>
      </c>
      <c r="E21" s="116"/>
      <c r="F21" s="117"/>
      <c r="G21" s="36">
        <f>IF(L3=O7,COUNTIF('1氏名'!W30:W31,"&gt;=1")+COUNTIF('2氏名'!W30:W31,"&gt;=1")+COUNTIF('3氏名'!W30:W31,"&gt;=1")+COUNTIF('4氏名'!W30:W31,"&gt;=1")+COUNTIF('5氏名'!W30:W31,"&gt;=1")+COUNTIF('6氏名'!W30:W31,"&gt;=1")+COUNTIF('7氏名'!W30:W31,"&gt;=1")+COUNTIF('8氏名'!W30:W31,"&gt;=1")+COUNTIF('9氏名'!W30:W31,"&gt;=1")+COUNTIF('10氏名'!W30:W31,"&gt;=1")+COUNTIF('11氏名'!W30:W31,"&gt;=1")+COUNTIF('12氏名'!W30:W31,"&gt;=1")+COUNTIF('13氏名'!W30:W31,"&gt;=1")+COUNTIF('14氏名'!W30:W31,"&gt;=1")+COUNTIF('15氏名'!W30:W31,"&gt;=1"),IF(L3=O6,COUNTIF('1氏名'!W30:W31,"&gt;=1")+COUNTIF('2氏名'!W30:W31,"&gt;=1")+COUNTIF('3氏名'!W30:W31,"&gt;=1")+COUNTIF('4氏名'!W30:W31,"&gt;=1")+COUNTIF('5氏名'!W30:W31,"&gt;=1")+COUNTIF('6氏名'!W30:W31,"&gt;=1")+COUNTIF('7氏名'!W30:W31,"&gt;=1")+COUNTIF('8氏名'!W30:W31,"&gt;=1")+COUNTIF('9氏名'!W30:W31,"&gt;=1")+COUNTIF('10氏名'!W30:W31,"&gt;=1")+COUNTIF('11氏名'!W30:W31,"&gt;=1")+COUNTIF('12氏名'!W30:W31,"&gt;=1")+COUNTIF('13氏名'!W30:W31,"&gt;=1")+COUNTIF('14氏名'!W30:W31,"&gt;=1")+COUNTIF('15氏名'!W30:W31,"&gt;=1")+COUNTIF(他市1!W30:W31,"&gt;=1")+COUNTIF(他市2!W30:W31,"&gt;=1")+COUNTIF(他市3!W30:W31,"&gt;=1")+COUNTIF(他市4!W30:W31,"&gt;=1")+COUNTIF(他市5!W30:W31,"&gt;=1")+COUNTIF(他市6!W30:W31,"&gt;=1")+COUNTIF(他市7!W30:W31,"&gt;=1")+COUNTIF(他市8!W30:W31,"&gt;=1")+COUNTIF(他市9!W30:W31,"&gt;=1")+COUNTIF(他市10!W30:W31,"&gt;=1")+COUNTIF(他市11!W30:W31,"&gt;=1")+COUNTIF(他市12!W30:W31,"&gt;=1")+COUNTIF(他市13!W30:W31,"&gt;=1")+COUNTIF(他市14!W30:W31,"&gt;=1")+COUNTIF(他市15!W30:W31,"&gt;=1"),""))</f>
        <v>0</v>
      </c>
      <c r="H21" s="36">
        <f t="shared" si="1"/>
        <v>0</v>
      </c>
      <c r="I21" s="36">
        <f>IF(L3=O6,SUM('1氏名:他市15'!D29:D30),IF(L3=O7,SUM('1氏名:15氏名'!D29:D30),""))</f>
        <v>0</v>
      </c>
      <c r="J21" s="36">
        <f>IF(L3=O6,SUM('1氏名:他市15'!V29:V30),IF(L3=O7,SUM('1氏名:15氏名'!V29:V30),""))</f>
        <v>0</v>
      </c>
      <c r="K21" s="74">
        <f>IF(L3=O6,COUNTIF('1氏名'!W30:W31,"&gt;=1")+COUNTIF('2氏名'!W30:W31,"&gt;=1")+COUNTIF('3氏名'!W30:W31,"&gt;=1")+COUNTIF('4氏名'!W30:W31,"&gt;=1")+COUNTIF('5氏名'!W30:W31,"&gt;=1")+COUNTIF('6氏名'!W30:W31,"&gt;=1")+COUNTIF('7氏名'!W30:W31,"&gt;=1")+COUNTIF('8氏名'!W30:W31,"&gt;=1")+COUNTIF('9氏名'!W30:W31,"&gt;=1")+COUNTIF('10氏名'!W30:W31,"&gt;=1")+COUNTIF('11氏名'!W30:W31,"&gt;=1")+COUNTIF('12氏名'!W30:W31,"&gt;=1")+COUNTIF('13氏名'!W30:W31,"&gt;=1")+COUNTIF('14氏名'!W30:W31,"&gt;=1")+COUNTIF('15氏名'!W30:W31,"&gt;=1"),"－")</f>
        <v>0</v>
      </c>
      <c r="L21" s="75">
        <f>IF(L3=O6,SUM('1氏名:15氏名'!W29:W30),"－")</f>
        <v>0</v>
      </c>
    </row>
    <row r="22" spans="2:13" ht="18" customHeight="1" thickBot="1">
      <c r="B22" s="102" t="s">
        <v>87</v>
      </c>
      <c r="C22" s="115"/>
      <c r="D22" s="36">
        <f t="shared" si="0"/>
        <v>0</v>
      </c>
      <c r="E22" s="118"/>
      <c r="F22" s="119"/>
      <c r="G22" s="36">
        <f>IF(L3=O7,COUNTIF('1氏名'!W32:W33,"&gt;=1")+COUNTIF('2氏名'!W32:W33,"&gt;=1")+COUNTIF('3氏名'!W32:W33,"&gt;=1")+COUNTIF('4氏名'!W32:W33,"&gt;=1")+COUNTIF('5氏名'!W32:W33,"&gt;=1")+COUNTIF('6氏名'!W32:W33,"&gt;=1")+COUNTIF('7氏名'!W32:W33,"&gt;=1")+COUNTIF('8氏名'!W32:W33,"&gt;=1")+COUNTIF('9氏名'!W32:W33,"&gt;=1")+COUNTIF('10氏名'!W32:W33,"&gt;=1")+COUNTIF('11氏名'!W32:W33,"&gt;=1")+COUNTIF('12氏名'!W32:W33,"&gt;=1")+COUNTIF('13氏名'!W32:W33,"&gt;=1")+COUNTIF('14氏名'!W32:W33,"&gt;=1")+COUNTIF('15氏名'!W32:W33,"&gt;=1"),IF(L3=O6,COUNTIF('1氏名'!W32:W33,"&gt;=1")+COUNTIF('2氏名'!W32:W33,"&gt;=1")+COUNTIF('3氏名'!W32:W33,"&gt;=1")+COUNTIF('4氏名'!W32:W33,"&gt;=1")+COUNTIF('5氏名'!W32:W33,"&gt;=1")+COUNTIF('6氏名'!W32:W33,"&gt;=1")+COUNTIF('7氏名'!W32:W33,"&gt;=1")+COUNTIF('8氏名'!W32:W33,"&gt;=1")+COUNTIF('9氏名'!W32:W33,"&gt;=1")+COUNTIF('10氏名'!W32:W33,"&gt;=1")+COUNTIF('11氏名'!W32:W33,"&gt;=1")+COUNTIF('12氏名'!W32:W33,"&gt;=1")+COUNTIF('13氏名'!W32:W33,"&gt;=1")+COUNTIF('14氏名'!W32:W33,"&gt;=1")+COUNTIF('15氏名'!W32:W33,"&gt;=1")+COUNTIF(他市1!W32:W33,"&gt;=1")+COUNTIF(他市2!W32:W33,"&gt;=1")+COUNTIF(他市3!W32:W33,"&gt;=1")+COUNTIF(他市4!W32:W33,"&gt;=1")+COUNTIF(他市5!W32:W33,"&gt;=1")+COUNTIF(他市6!W32:W33,"&gt;=1")+COUNTIF(他市7!W32:W33,"&gt;=1")+COUNTIF(他市8!W32:W33,"&gt;=1")+COUNTIF(他市9!W32:W33,"&gt;=1")+COUNTIF(他市10!W32:W33,"&gt;=1")+COUNTIF(他市11!W32:W33,"&gt;=1")+COUNTIF(他市12!W32:W33,"&gt;=1")+COUNTIF(他市13!W32:W33,"&gt;=1")+COUNTIF(他市14!W32:W33,"&gt;=1")+COUNTIF(他市15!W32:W33,"&gt;=1"),""))</f>
        <v>0</v>
      </c>
      <c r="H22" s="36">
        <f t="shared" si="1"/>
        <v>0</v>
      </c>
      <c r="I22" s="36">
        <f>IF(L3=O6,SUM('1氏名:他市15'!D31:D32),IF(L3=O7,SUM('1氏名:15氏名'!D31:D32),""))</f>
        <v>0</v>
      </c>
      <c r="J22" s="36">
        <f>IF(L3=O6,SUM('1氏名:他市15'!V31:V32),IF(L3=O7,SUM('1氏名:15氏名'!V31:V32),""))</f>
        <v>0</v>
      </c>
      <c r="K22" s="76">
        <f>IF(L3=O6,COUNTIF('1氏名'!W32:W33,"&gt;=1")+COUNTIF('2氏名'!W32:W33,"&gt;=1")+COUNTIF('3氏名'!W32:W33,"&gt;=1")+COUNTIF('4氏名'!W32:W33,"&gt;=1")+COUNTIF('5氏名'!W32:W33,"&gt;=1")+COUNTIF('6氏名'!W32:W33,"&gt;=1")+COUNTIF('7氏名'!W32:W33,"&gt;=1")+COUNTIF('8氏名'!W32:W33,"&gt;=1")+COUNTIF('9氏名'!W32:W33,"&gt;=1")+COUNTIF('10氏名'!W32:W33,"&gt;=1")+COUNTIF('11氏名'!W32:W33,"&gt;=1")+COUNTIF('12氏名'!W32:W33,"&gt;=1")+COUNTIF('13氏名'!W32:W33,"&gt;=1")+COUNTIF('14氏名'!W32:W33,"&gt;=1")+COUNTIF('15氏名'!W32:W33,"&gt;=1"),"－")</f>
        <v>0</v>
      </c>
      <c r="L22" s="75">
        <f>IF(L3=O6,SUM('1氏名:15氏名'!W31:W32),"－")</f>
        <v>0</v>
      </c>
    </row>
    <row r="23" spans="2:13" ht="17.25" customHeight="1" thickTop="1" thickBot="1">
      <c r="B23" s="103" t="s">
        <v>69</v>
      </c>
      <c r="C23" s="37">
        <f t="shared" ref="C23:L23" si="2">SUM(C11:C22)</f>
        <v>0</v>
      </c>
      <c r="D23" s="38">
        <f t="shared" si="2"/>
        <v>0</v>
      </c>
      <c r="E23" s="39">
        <f t="shared" si="2"/>
        <v>0</v>
      </c>
      <c r="F23" s="40">
        <f t="shared" si="2"/>
        <v>0</v>
      </c>
      <c r="G23" s="37">
        <f t="shared" si="2"/>
        <v>0</v>
      </c>
      <c r="H23" s="38">
        <f t="shared" si="2"/>
        <v>0</v>
      </c>
      <c r="I23" s="39">
        <f t="shared" si="2"/>
        <v>0</v>
      </c>
      <c r="J23" s="40">
        <f t="shared" si="2"/>
        <v>0</v>
      </c>
      <c r="K23" s="39">
        <f t="shared" si="2"/>
        <v>0</v>
      </c>
      <c r="L23" s="41">
        <f t="shared" si="2"/>
        <v>0</v>
      </c>
    </row>
    <row r="24" spans="2:13" ht="9.75" customHeight="1" thickBot="1">
      <c r="B24" s="67"/>
      <c r="C24" s="54"/>
      <c r="D24" s="54"/>
      <c r="E24" s="54"/>
      <c r="F24" s="65"/>
      <c r="G24" s="65"/>
      <c r="H24" s="54"/>
      <c r="I24" s="65"/>
      <c r="J24" s="65"/>
      <c r="K24" s="65"/>
      <c r="L24" s="65"/>
    </row>
    <row r="25" spans="2:13" ht="24.75" customHeight="1" thickBot="1">
      <c r="B25" s="132" t="s">
        <v>50</v>
      </c>
      <c r="C25" s="133">
        <f t="shared" ref="C25:L25" si="3">SUM(C11:C16)*2</f>
        <v>0</v>
      </c>
      <c r="D25" s="133">
        <f t="shared" si="3"/>
        <v>0</v>
      </c>
      <c r="E25" s="133">
        <f t="shared" si="3"/>
        <v>0</v>
      </c>
      <c r="F25" s="133">
        <f t="shared" si="3"/>
        <v>0</v>
      </c>
      <c r="G25" s="133">
        <f t="shared" si="3"/>
        <v>0</v>
      </c>
      <c r="H25" s="133">
        <f t="shared" si="3"/>
        <v>0</v>
      </c>
      <c r="I25" s="133">
        <f t="shared" si="3"/>
        <v>0</v>
      </c>
      <c r="J25" s="133">
        <f t="shared" si="3"/>
        <v>0</v>
      </c>
      <c r="K25" s="133">
        <f t="shared" si="3"/>
        <v>0</v>
      </c>
      <c r="L25" s="133">
        <f t="shared" si="3"/>
        <v>0</v>
      </c>
    </row>
    <row r="26" spans="2:13" ht="6" customHeight="1" thickBot="1">
      <c r="C26" s="54"/>
      <c r="D26" s="54"/>
      <c r="E26" s="54"/>
      <c r="F26" s="54"/>
      <c r="G26" s="54"/>
      <c r="H26" s="54"/>
      <c r="I26" s="54"/>
      <c r="J26" s="54"/>
      <c r="K26" s="54"/>
      <c r="L26" s="54"/>
    </row>
    <row r="27" spans="2:13" ht="24.75" customHeight="1" thickBot="1">
      <c r="B27" s="143" t="s">
        <v>106</v>
      </c>
      <c r="C27" s="134">
        <f t="shared" ref="C27:L27" si="4">SUM(C11:C22)</f>
        <v>0</v>
      </c>
      <c r="D27" s="134">
        <f t="shared" si="4"/>
        <v>0</v>
      </c>
      <c r="E27" s="134">
        <f t="shared" si="4"/>
        <v>0</v>
      </c>
      <c r="F27" s="134">
        <f t="shared" si="4"/>
        <v>0</v>
      </c>
      <c r="G27" s="134">
        <f t="shared" si="4"/>
        <v>0</v>
      </c>
      <c r="H27" s="134">
        <f t="shared" si="4"/>
        <v>0</v>
      </c>
      <c r="I27" s="134">
        <f t="shared" si="4"/>
        <v>0</v>
      </c>
      <c r="J27" s="134">
        <f t="shared" si="4"/>
        <v>0</v>
      </c>
      <c r="K27" s="134">
        <f t="shared" si="4"/>
        <v>0</v>
      </c>
      <c r="L27" s="134">
        <f t="shared" si="4"/>
        <v>0</v>
      </c>
    </row>
    <row r="28" spans="2:13" ht="6" customHeight="1">
      <c r="C28" s="54"/>
      <c r="D28" s="54"/>
      <c r="E28" s="54"/>
      <c r="F28" s="54"/>
      <c r="G28" s="54"/>
      <c r="H28" s="54"/>
      <c r="I28" s="54"/>
      <c r="J28" s="54"/>
      <c r="K28" s="54"/>
      <c r="L28" s="54"/>
    </row>
    <row r="30" spans="2:13" ht="17.25" customHeight="1">
      <c r="C30" s="145" t="s">
        <v>48</v>
      </c>
      <c r="D30" s="145"/>
      <c r="E30" s="145"/>
      <c r="F30" s="145"/>
      <c r="G30" s="145"/>
      <c r="H30" s="145"/>
      <c r="I30" s="145"/>
      <c r="J30" s="145"/>
      <c r="K30" s="145"/>
      <c r="L30" s="145"/>
      <c r="M30" s="145"/>
    </row>
    <row r="31" spans="2:13" ht="17.25" customHeight="1">
      <c r="C31" s="145"/>
      <c r="D31" s="145"/>
      <c r="E31" s="145"/>
      <c r="F31" s="145"/>
      <c r="G31" s="145"/>
      <c r="H31" s="145"/>
      <c r="I31" s="145"/>
      <c r="J31" s="145"/>
      <c r="K31" s="145"/>
      <c r="L31" s="145"/>
      <c r="M31" s="145"/>
    </row>
    <row r="32" spans="2:13" ht="16.2">
      <c r="C32" s="144" t="s">
        <v>71</v>
      </c>
      <c r="D32" s="144"/>
      <c r="E32" s="144"/>
      <c r="F32" s="144"/>
      <c r="G32" s="144"/>
      <c r="H32" s="144"/>
      <c r="I32" s="144"/>
      <c r="J32" s="144"/>
      <c r="K32" s="144"/>
      <c r="L32" s="144"/>
    </row>
    <row r="33" spans="2:12" ht="16.2">
      <c r="C33" s="42"/>
      <c r="D33" s="42"/>
      <c r="E33" s="42"/>
      <c r="F33" s="42"/>
      <c r="G33" s="42"/>
      <c r="H33" s="42"/>
      <c r="I33" s="42"/>
      <c r="J33" s="42"/>
      <c r="K33" s="42"/>
      <c r="L33" s="42"/>
    </row>
    <row r="35" spans="2:12" ht="22.5" customHeight="1">
      <c r="B35" s="55"/>
    </row>
  </sheetData>
  <sheetProtection algorithmName="SHA-512" hashValue="5sqm7xC+nH1Nyz+aYIco96jPaImYXwBcDFRaUZUBt65ZwLj+tY+QEuajuJstRsTU76cyEm1kkjPJoAEFw17ymg==" saltValue="7DankKcMeESLiVXUNaZTNw==" spinCount="100000" sheet="1" formatCells="0" selectLockedCells="1"/>
  <mergeCells count="14">
    <mergeCell ref="C32:L32"/>
    <mergeCell ref="C30:M31"/>
    <mergeCell ref="A1:M1"/>
    <mergeCell ref="B7:B10"/>
    <mergeCell ref="C7:L7"/>
    <mergeCell ref="C8:F8"/>
    <mergeCell ref="G8:J8"/>
    <mergeCell ref="C9:C10"/>
    <mergeCell ref="D9:D10"/>
    <mergeCell ref="G9:G10"/>
    <mergeCell ref="H9:H10"/>
    <mergeCell ref="K9:L9"/>
    <mergeCell ref="B4:B5"/>
    <mergeCell ref="J3:M4"/>
  </mergeCells>
  <phoneticPr fontId="2"/>
  <conditionalFormatting sqref="B4:B5">
    <cfRule type="containsBlanks" dxfId="0" priority="1">
      <formula>LEN(TRIM(B4))=0</formula>
    </cfRule>
  </conditionalFormatting>
  <dataValidations count="1">
    <dataValidation type="list" allowBlank="1" showInputMessage="1" showErrorMessage="1" sqref="B4:B5" xr:uid="{00000000-0002-0000-0000-000000000000}">
      <formula1>"有,無"</formula1>
    </dataValidation>
  </dataValidations>
  <pageMargins left="0.7" right="0.7" top="0.75" bottom="0.75" header="0.3" footer="0.3"/>
  <pageSetup paperSize="9" scale="81"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tabColor rgb="FF00FF99"/>
    <pageSetUpPr fitToPage="1"/>
  </sheetPr>
  <dimension ref="A1:Y75"/>
  <sheetViews>
    <sheetView view="pageBreakPreview" zoomScale="70" zoomScaleNormal="100" zoomScaleSheetLayoutView="7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103</v>
      </c>
      <c r="P1" s="236"/>
      <c r="Q1" s="236"/>
      <c r="R1" s="236"/>
      <c r="S1" s="236"/>
      <c r="T1" s="236"/>
      <c r="U1" s="236"/>
      <c r="V1" s="236"/>
      <c r="W1" s="236"/>
    </row>
    <row r="2" spans="1:25" ht="20.100000000000001" customHeight="1">
      <c r="A2" s="1" t="s">
        <v>0</v>
      </c>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41">
        <f>'1氏名'!Q4</f>
        <v>0</v>
      </c>
      <c r="R4" s="241"/>
      <c r="S4" s="241"/>
      <c r="T4" s="241"/>
      <c r="U4" s="241"/>
      <c r="V4" s="241"/>
      <c r="W4" s="241"/>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175"/>
      <c r="D8" s="176"/>
      <c r="E8" s="180"/>
      <c r="F8" s="181"/>
      <c r="G8" s="182"/>
      <c r="H8" s="62"/>
      <c r="I8" s="206" t="s">
        <v>7</v>
      </c>
      <c r="J8" s="207"/>
      <c r="K8" s="208"/>
      <c r="L8" s="206" t="s">
        <v>46</v>
      </c>
      <c r="M8" s="207"/>
      <c r="N8" s="208"/>
      <c r="O8" s="246" t="s">
        <v>8</v>
      </c>
      <c r="P8" s="247"/>
      <c r="Q8" s="248"/>
      <c r="R8" s="246" t="s">
        <v>9</v>
      </c>
      <c r="S8" s="247"/>
      <c r="T8" s="248"/>
      <c r="U8" s="209" t="s">
        <v>10</v>
      </c>
      <c r="V8" s="244"/>
      <c r="W8" s="204"/>
    </row>
    <row r="9" spans="1:25" ht="16.5" customHeight="1" thickBot="1">
      <c r="A9" s="5"/>
      <c r="B9" s="172"/>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thickBo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98">
        <f>K10+K11+N10+N11+Q10+Q11+T10+T11</f>
        <v>0</v>
      </c>
      <c r="V10" s="198">
        <f>G10+U10</f>
        <v>0</v>
      </c>
      <c r="W10" s="211">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211"/>
    </row>
    <row r="12" spans="1:25" ht="20.100000000000001" customHeight="1" thickBot="1">
      <c r="A12" s="18"/>
      <c r="B12" s="186" t="s">
        <v>90</v>
      </c>
      <c r="C12" s="188"/>
      <c r="D12" s="190">
        <f>ROUNDDOWN(C12*25%,0)</f>
        <v>0</v>
      </c>
      <c r="E12" s="192"/>
      <c r="F12" s="194"/>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98">
        <f>K12+K13+N12+N13+Q12+Q13+T12+T13</f>
        <v>0</v>
      </c>
      <c r="V12" s="198">
        <f>G12+U12</f>
        <v>0</v>
      </c>
      <c r="W12" s="211">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211"/>
      <c r="X13" s="2"/>
      <c r="Y13" s="2"/>
    </row>
    <row r="14" spans="1:25" ht="20.100000000000001" customHeight="1" thickBot="1">
      <c r="B14" s="186" t="s">
        <v>89</v>
      </c>
      <c r="C14" s="188"/>
      <c r="D14" s="190">
        <f>ROUNDDOWN(C14*25%,0)</f>
        <v>0</v>
      </c>
      <c r="E14" s="192"/>
      <c r="F14" s="194"/>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98">
        <f t="shared" ref="U14:U32" si="4">K14+K15+N14+N15+Q14+Q15+T14+T15</f>
        <v>0</v>
      </c>
      <c r="V14" s="198">
        <f>G14+U14</f>
        <v>0</v>
      </c>
      <c r="W14" s="211">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211"/>
      <c r="X15" s="2"/>
      <c r="Y15" s="2"/>
    </row>
    <row r="16" spans="1:25" ht="20.100000000000001" customHeight="1" thickBot="1">
      <c r="B16" s="186" t="s">
        <v>91</v>
      </c>
      <c r="C16" s="188"/>
      <c r="D16" s="190">
        <f>ROUNDDOWN(C16*25%,0)</f>
        <v>0</v>
      </c>
      <c r="E16" s="192"/>
      <c r="F16" s="194"/>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98">
        <f t="shared" si="4"/>
        <v>0</v>
      </c>
      <c r="V16" s="198">
        <f>G16+U16</f>
        <v>0</v>
      </c>
      <c r="W16" s="211">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211"/>
      <c r="X17" s="2"/>
      <c r="Y17" s="2"/>
    </row>
    <row r="18" spans="2:25" ht="20.100000000000001" customHeight="1" thickBot="1">
      <c r="B18" s="186" t="s">
        <v>92</v>
      </c>
      <c r="C18" s="188"/>
      <c r="D18" s="190">
        <f>ROUNDDOWN(C18*25%,0)</f>
        <v>0</v>
      </c>
      <c r="E18" s="192"/>
      <c r="F18" s="194"/>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98">
        <f t="shared" si="4"/>
        <v>0</v>
      </c>
      <c r="V18" s="198">
        <f>G18+U18</f>
        <v>0</v>
      </c>
      <c r="W18" s="211">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211"/>
      <c r="X19" s="2"/>
      <c r="Y19" s="2"/>
    </row>
    <row r="20" spans="2:25" ht="20.100000000000001" customHeight="1" thickBot="1">
      <c r="B20" s="186" t="s">
        <v>93</v>
      </c>
      <c r="C20" s="188"/>
      <c r="D20" s="190">
        <f>ROUNDDOWN(C20*25%,0)</f>
        <v>0</v>
      </c>
      <c r="E20" s="192"/>
      <c r="F20" s="194"/>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98">
        <f t="shared" si="4"/>
        <v>0</v>
      </c>
      <c r="V20" s="198">
        <f>G20+U20</f>
        <v>0</v>
      </c>
      <c r="W20" s="211">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211"/>
      <c r="X21" s="2"/>
      <c r="Y21" s="2"/>
    </row>
    <row r="22" spans="2:25" ht="20.100000000000001" customHeight="1" thickBot="1">
      <c r="B22" s="186" t="s">
        <v>94</v>
      </c>
      <c r="C22" s="212"/>
      <c r="D22" s="190">
        <f>ROUNDDOWN(C22*25%,0)</f>
        <v>0</v>
      </c>
      <c r="E22" s="214"/>
      <c r="F22" s="216"/>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98">
        <f t="shared" si="4"/>
        <v>0</v>
      </c>
      <c r="V22" s="198">
        <f>G22+U22</f>
        <v>0</v>
      </c>
      <c r="W22" s="211">
        <f>D22+G22+U22</f>
        <v>0</v>
      </c>
      <c r="X22" s="2"/>
      <c r="Y22" s="2"/>
    </row>
    <row r="23" spans="2:25" ht="20.100000000000001" customHeight="1" thickBot="1">
      <c r="B23" s="187"/>
      <c r="C23" s="213"/>
      <c r="D23" s="191"/>
      <c r="E23" s="215"/>
      <c r="F23" s="217"/>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550</v>
      </c>
      <c r="P23" s="110"/>
      <c r="Q23" s="17">
        <f t="shared" ref="Q23" si="10">O23*P23</f>
        <v>0</v>
      </c>
      <c r="R23" s="105">
        <v>0</v>
      </c>
      <c r="S23" s="110"/>
      <c r="T23" s="17">
        <f>R23*S23</f>
        <v>0</v>
      </c>
      <c r="U23" s="199"/>
      <c r="V23" s="199"/>
      <c r="W23" s="211"/>
      <c r="X23" s="2"/>
      <c r="Y23" s="2"/>
    </row>
    <row r="24" spans="2:25" ht="20.100000000000001" customHeight="1" thickBot="1">
      <c r="B24" s="186" t="s">
        <v>95</v>
      </c>
      <c r="C24" s="212"/>
      <c r="D24" s="190">
        <f>ROUNDDOWN(C24*25%,0)</f>
        <v>0</v>
      </c>
      <c r="E24" s="214"/>
      <c r="F24" s="216"/>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98">
        <f t="shared" si="4"/>
        <v>0</v>
      </c>
      <c r="V24" s="198">
        <f>G24+U24</f>
        <v>0</v>
      </c>
      <c r="W24" s="211">
        <f>D24+G24+U24</f>
        <v>0</v>
      </c>
      <c r="X24" s="2"/>
      <c r="Y24" s="2"/>
    </row>
    <row r="25" spans="2:25" ht="20.100000000000001" customHeight="1" thickBot="1">
      <c r="B25" s="187"/>
      <c r="C25" s="213"/>
      <c r="D25" s="191"/>
      <c r="E25" s="215"/>
      <c r="F25" s="217"/>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550</v>
      </c>
      <c r="P25" s="110"/>
      <c r="Q25" s="17">
        <f t="shared" ref="Q25" si="16">O25*P25</f>
        <v>0</v>
      </c>
      <c r="R25" s="105">
        <v>0</v>
      </c>
      <c r="S25" s="110"/>
      <c r="T25" s="17">
        <f>R25*S25</f>
        <v>0</v>
      </c>
      <c r="U25" s="199"/>
      <c r="V25" s="199"/>
      <c r="W25" s="211"/>
      <c r="X25" s="2"/>
      <c r="Y25" s="2"/>
    </row>
    <row r="26" spans="2:25" ht="20.100000000000001" customHeight="1" thickBot="1">
      <c r="B26" s="186" t="s">
        <v>96</v>
      </c>
      <c r="C26" s="212"/>
      <c r="D26" s="190">
        <f>ROUNDDOWN(C26*25%,0)</f>
        <v>0</v>
      </c>
      <c r="E26" s="214"/>
      <c r="F26" s="216"/>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98">
        <f t="shared" si="4"/>
        <v>0</v>
      </c>
      <c r="V26" s="198">
        <f>G26+U26</f>
        <v>0</v>
      </c>
      <c r="W26" s="211">
        <f>D26+G26+U26</f>
        <v>0</v>
      </c>
      <c r="X26" s="2"/>
      <c r="Y26" s="2"/>
    </row>
    <row r="27" spans="2:25" ht="20.100000000000001" customHeight="1" thickBot="1">
      <c r="B27" s="187"/>
      <c r="C27" s="213"/>
      <c r="D27" s="191"/>
      <c r="E27" s="215"/>
      <c r="F27" s="217"/>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550</v>
      </c>
      <c r="P27" s="110"/>
      <c r="Q27" s="17">
        <f>O27*P27</f>
        <v>0</v>
      </c>
      <c r="R27" s="105">
        <v>0</v>
      </c>
      <c r="S27" s="110"/>
      <c r="T27" s="17">
        <f>R27*S27</f>
        <v>0</v>
      </c>
      <c r="U27" s="199"/>
      <c r="V27" s="199"/>
      <c r="W27" s="211"/>
      <c r="X27" s="2"/>
      <c r="Y27" s="2"/>
    </row>
    <row r="28" spans="2:25" ht="20.100000000000001" customHeight="1" thickBot="1">
      <c r="B28" s="186" t="s">
        <v>97</v>
      </c>
      <c r="C28" s="212"/>
      <c r="D28" s="190">
        <f>ROUNDDOWN(C28*25%,0)</f>
        <v>0</v>
      </c>
      <c r="E28" s="214"/>
      <c r="F28" s="216"/>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98">
        <f t="shared" si="4"/>
        <v>0</v>
      </c>
      <c r="V28" s="198">
        <f>G28+U28</f>
        <v>0</v>
      </c>
      <c r="W28" s="211">
        <f>D28+G28+U28</f>
        <v>0</v>
      </c>
      <c r="X28" s="2"/>
      <c r="Y28" s="2"/>
    </row>
    <row r="29" spans="2:25" ht="20.100000000000001" customHeight="1" thickBot="1">
      <c r="B29" s="187"/>
      <c r="C29" s="213"/>
      <c r="D29" s="191"/>
      <c r="E29" s="215"/>
      <c r="F29" s="217"/>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550</v>
      </c>
      <c r="P29" s="110"/>
      <c r="Q29" s="17">
        <f t="shared" ref="Q29" si="24">O29*P29</f>
        <v>0</v>
      </c>
      <c r="R29" s="105">
        <v>0</v>
      </c>
      <c r="S29" s="110"/>
      <c r="T29" s="17">
        <f>R29*S29</f>
        <v>0</v>
      </c>
      <c r="U29" s="199"/>
      <c r="V29" s="199"/>
      <c r="W29" s="211"/>
      <c r="X29" s="2"/>
      <c r="Y29" s="2"/>
    </row>
    <row r="30" spans="2:25" ht="20.100000000000001" customHeight="1" thickBot="1">
      <c r="B30" s="186" t="s">
        <v>98</v>
      </c>
      <c r="C30" s="212"/>
      <c r="D30" s="190">
        <f>ROUNDDOWN(C30*25%,0)</f>
        <v>0</v>
      </c>
      <c r="E30" s="214"/>
      <c r="F30" s="216"/>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98">
        <f t="shared" si="4"/>
        <v>0</v>
      </c>
      <c r="V30" s="198">
        <f>G30+U30</f>
        <v>0</v>
      </c>
      <c r="W30" s="211">
        <f>D30+G30+U30</f>
        <v>0</v>
      </c>
      <c r="X30" s="2"/>
      <c r="Y30" s="2"/>
    </row>
    <row r="31" spans="2:25" ht="20.100000000000001" customHeight="1" thickBot="1">
      <c r="B31" s="187"/>
      <c r="C31" s="213"/>
      <c r="D31" s="191"/>
      <c r="E31" s="215"/>
      <c r="F31" s="217"/>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550</v>
      </c>
      <c r="P31" s="110"/>
      <c r="Q31" s="17">
        <f t="shared" ref="Q31" si="30">O31*P31</f>
        <v>0</v>
      </c>
      <c r="R31" s="105">
        <v>0</v>
      </c>
      <c r="S31" s="110"/>
      <c r="T31" s="17">
        <f>R31*S31</f>
        <v>0</v>
      </c>
      <c r="U31" s="199"/>
      <c r="V31" s="199"/>
      <c r="W31" s="211"/>
      <c r="X31" s="2"/>
      <c r="Y31" s="2"/>
    </row>
    <row r="32" spans="2:25" ht="20.100000000000001" customHeight="1" thickBot="1">
      <c r="B32" s="186" t="s">
        <v>99</v>
      </c>
      <c r="C32" s="212"/>
      <c r="D32" s="190">
        <f>ROUNDDOWN(C32*25%,0)</f>
        <v>0</v>
      </c>
      <c r="E32" s="214"/>
      <c r="F32" s="216"/>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98">
        <f t="shared" si="4"/>
        <v>0</v>
      </c>
      <c r="V32" s="198">
        <f>G32+U32</f>
        <v>0</v>
      </c>
      <c r="W32" s="211">
        <f>D32+G32+U32</f>
        <v>0</v>
      </c>
      <c r="X32" s="2"/>
      <c r="Y32" s="2"/>
    </row>
    <row r="33" spans="2:25" ht="20.100000000000001" customHeight="1" thickBot="1">
      <c r="B33" s="187"/>
      <c r="C33" s="213"/>
      <c r="D33" s="191"/>
      <c r="E33" s="215"/>
      <c r="F33" s="217"/>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550</v>
      </c>
      <c r="P33" s="110"/>
      <c r="Q33" s="17">
        <f t="shared" ref="Q33" si="36">O33*P33</f>
        <v>0</v>
      </c>
      <c r="R33" s="105">
        <v>0</v>
      </c>
      <c r="S33" s="110"/>
      <c r="T33" s="17">
        <f>R33*S33</f>
        <v>0</v>
      </c>
      <c r="U33" s="199"/>
      <c r="V33" s="199"/>
      <c r="W33" s="211"/>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223" t="s">
        <v>52</v>
      </c>
      <c r="N36" s="226" t="s">
        <v>35</v>
      </c>
      <c r="O36" s="78" t="s">
        <v>53</v>
      </c>
      <c r="P36" s="229" t="s">
        <v>54</v>
      </c>
      <c r="Q36" s="230"/>
      <c r="R36" s="231"/>
      <c r="S36" s="232" t="s">
        <v>55</v>
      </c>
      <c r="T36" s="78" t="s">
        <v>56</v>
      </c>
      <c r="U36" s="229" t="s">
        <v>54</v>
      </c>
      <c r="V36" s="230"/>
      <c r="W36" s="231"/>
      <c r="X36" s="2"/>
      <c r="Y36" s="2"/>
    </row>
    <row r="37" spans="2:25" ht="28.5" customHeight="1" thickBot="1">
      <c r="B37" s="166" t="s">
        <v>51</v>
      </c>
      <c r="C37" s="137" t="s">
        <v>44</v>
      </c>
      <c r="D37" s="71" t="s">
        <v>42</v>
      </c>
      <c r="E37" s="72" t="s">
        <v>43</v>
      </c>
      <c r="F37" s="73" t="s">
        <v>45</v>
      </c>
      <c r="G37" s="136" t="s">
        <v>102</v>
      </c>
      <c r="H37" s="2"/>
      <c r="I37" s="2"/>
      <c r="J37" s="2"/>
      <c r="K37" s="2"/>
      <c r="L37" s="2"/>
      <c r="M37" s="224"/>
      <c r="N37" s="227"/>
      <c r="O37" s="79"/>
      <c r="P37" s="80"/>
      <c r="Q37" s="81"/>
      <c r="R37" s="82"/>
      <c r="S37" s="233"/>
      <c r="T37" s="79"/>
      <c r="U37" s="80"/>
      <c r="V37" s="81"/>
      <c r="W37" s="82"/>
      <c r="X37" s="2"/>
      <c r="Y37" s="2"/>
    </row>
    <row r="38" spans="2:25" ht="32.25" customHeight="1" thickBot="1">
      <c r="B38" s="167"/>
      <c r="C38" s="111">
        <f>SUM(D10:D20)*2</f>
        <v>0</v>
      </c>
      <c r="D38" s="111">
        <f>SUM(G10:G20)*2</f>
        <v>0</v>
      </c>
      <c r="E38" s="111">
        <f>SUM(U10:U20)*2</f>
        <v>0</v>
      </c>
      <c r="F38" s="111">
        <f>SUM(V10:V20)*2</f>
        <v>0</v>
      </c>
      <c r="G38" s="111">
        <f>SUM(W10:W20)*2</f>
        <v>0</v>
      </c>
      <c r="I38" s="68"/>
      <c r="L38" s="68"/>
      <c r="M38" s="224"/>
      <c r="N38" s="228"/>
      <c r="O38" s="83"/>
      <c r="P38" s="84"/>
      <c r="Q38" s="85"/>
      <c r="R38" s="86"/>
      <c r="S38" s="234"/>
      <c r="T38" s="83"/>
      <c r="U38" s="84"/>
      <c r="V38" s="85"/>
      <c r="W38" s="86"/>
    </row>
    <row r="39" spans="2:25" ht="9.75" customHeight="1" thickBot="1">
      <c r="M39" s="224"/>
      <c r="N39" s="226" t="s">
        <v>57</v>
      </c>
      <c r="O39" s="78" t="s">
        <v>56</v>
      </c>
      <c r="P39" s="229" t="s">
        <v>54</v>
      </c>
      <c r="Q39" s="230"/>
      <c r="R39" s="231"/>
      <c r="S39" s="232" t="s">
        <v>58</v>
      </c>
      <c r="T39" s="78" t="s">
        <v>56</v>
      </c>
      <c r="U39" s="229" t="s">
        <v>54</v>
      </c>
      <c r="V39" s="230"/>
      <c r="W39" s="231"/>
    </row>
    <row r="40" spans="2:25" ht="28.5" customHeight="1" thickBot="1">
      <c r="B40" s="251" t="s">
        <v>104</v>
      </c>
      <c r="C40" s="139" t="s">
        <v>44</v>
      </c>
      <c r="D40" s="123" t="s">
        <v>42</v>
      </c>
      <c r="E40" s="124" t="s">
        <v>43</v>
      </c>
      <c r="F40" s="125" t="s">
        <v>45</v>
      </c>
      <c r="G40" s="140" t="s">
        <v>102</v>
      </c>
      <c r="H40" s="2"/>
      <c r="I40" s="2"/>
      <c r="J40" s="2"/>
      <c r="K40" s="2"/>
      <c r="L40" s="2"/>
      <c r="M40" s="224"/>
      <c r="N40" s="227"/>
      <c r="O40" s="94"/>
      <c r="P40" s="95"/>
      <c r="Q40" s="96"/>
      <c r="R40" s="97"/>
      <c r="S40" s="227"/>
      <c r="T40" s="94"/>
      <c r="U40" s="95"/>
      <c r="V40" s="96"/>
      <c r="W40" s="97"/>
      <c r="X40" s="2"/>
      <c r="Y40" s="2"/>
    </row>
    <row r="41" spans="2:25" ht="32.25" customHeight="1" thickBot="1">
      <c r="B41" s="252"/>
      <c r="C41" s="122">
        <f>SUM(D10:D32)</f>
        <v>0</v>
      </c>
      <c r="D41" s="122">
        <f>SUM(G10:G32)</f>
        <v>0</v>
      </c>
      <c r="E41" s="122">
        <f>SUM(U10:U32)</f>
        <v>0</v>
      </c>
      <c r="F41" s="122">
        <f>SUM(V10:V32)</f>
        <v>0</v>
      </c>
      <c r="G41" s="122">
        <f>SUM(W10:W32)</f>
        <v>0</v>
      </c>
      <c r="I41" s="68"/>
      <c r="L41" s="68"/>
      <c r="M41" s="225"/>
      <c r="N41" s="228"/>
      <c r="O41" s="98"/>
      <c r="P41" s="99"/>
      <c r="Q41" s="100"/>
      <c r="R41" s="101"/>
      <c r="S41" s="228"/>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NZi1qCqYT7oY45/VatXP477evLGtlYv/FvncIdx6XLKFBWqPqzSEqmf7n3bVTXJmLJsvf9LdZrMsB/lMC1sqdQ==" saltValue="1pIdep7R5cqcww4rw6hT8A==" spinCount="100000" sheet="1" formatCells="0" selectLockedCells="1"/>
  <mergeCells count="137">
    <mergeCell ref="O1:W2"/>
    <mergeCell ref="C4:D4"/>
    <mergeCell ref="I4:K4"/>
    <mergeCell ref="O4:P5"/>
    <mergeCell ref="Q4:W5"/>
    <mergeCell ref="C5:E5"/>
    <mergeCell ref="I5:M5"/>
    <mergeCell ref="M36:M41"/>
    <mergeCell ref="N36:N38"/>
    <mergeCell ref="P36:R36"/>
    <mergeCell ref="S36:S38"/>
    <mergeCell ref="U36:W36"/>
    <mergeCell ref="N39:N41"/>
    <mergeCell ref="P39:R39"/>
    <mergeCell ref="S39:S41"/>
    <mergeCell ref="U39:W39"/>
    <mergeCell ref="W30:W31"/>
    <mergeCell ref="V28:V29"/>
    <mergeCell ref="W28:W29"/>
    <mergeCell ref="W26:W27"/>
    <mergeCell ref="V24:V25"/>
    <mergeCell ref="W24:W25"/>
    <mergeCell ref="U22:U23"/>
    <mergeCell ref="V22:V23"/>
    <mergeCell ref="B32:B33"/>
    <mergeCell ref="C32:C33"/>
    <mergeCell ref="D32:D33"/>
    <mergeCell ref="E32:E33"/>
    <mergeCell ref="F32:F33"/>
    <mergeCell ref="G32:G33"/>
    <mergeCell ref="U32:U33"/>
    <mergeCell ref="V32:V33"/>
    <mergeCell ref="W32:W33"/>
    <mergeCell ref="B30:B31"/>
    <mergeCell ref="C30:C31"/>
    <mergeCell ref="D30:D31"/>
    <mergeCell ref="E30:E31"/>
    <mergeCell ref="F30:F31"/>
    <mergeCell ref="G30:G31"/>
    <mergeCell ref="U30:U31"/>
    <mergeCell ref="V30:V31"/>
    <mergeCell ref="U26:U27"/>
    <mergeCell ref="V26:V27"/>
    <mergeCell ref="B28:B29"/>
    <mergeCell ref="C28:C29"/>
    <mergeCell ref="D28:D29"/>
    <mergeCell ref="E28:E29"/>
    <mergeCell ref="F28:F29"/>
    <mergeCell ref="G28:G29"/>
    <mergeCell ref="U28:U29"/>
    <mergeCell ref="B26:B27"/>
    <mergeCell ref="C26:C27"/>
    <mergeCell ref="D26:D27"/>
    <mergeCell ref="E26:E27"/>
    <mergeCell ref="F26:F27"/>
    <mergeCell ref="G26:G27"/>
    <mergeCell ref="D20:D21"/>
    <mergeCell ref="E20:E21"/>
    <mergeCell ref="F20:F21"/>
    <mergeCell ref="G20:G21"/>
    <mergeCell ref="U20:U21"/>
    <mergeCell ref="V20:V21"/>
    <mergeCell ref="W20:W21"/>
    <mergeCell ref="W22:W23"/>
    <mergeCell ref="B24:B25"/>
    <mergeCell ref="C24:C25"/>
    <mergeCell ref="D24:D25"/>
    <mergeCell ref="E24:E25"/>
    <mergeCell ref="F24:F25"/>
    <mergeCell ref="G24:G25"/>
    <mergeCell ref="U24:U25"/>
    <mergeCell ref="B22:B23"/>
    <mergeCell ref="C22:C23"/>
    <mergeCell ref="D22:D23"/>
    <mergeCell ref="E22:E23"/>
    <mergeCell ref="F22:F23"/>
    <mergeCell ref="G22:G23"/>
    <mergeCell ref="V16:V17"/>
    <mergeCell ref="W16:W17"/>
    <mergeCell ref="B18:B19"/>
    <mergeCell ref="C18:C19"/>
    <mergeCell ref="D18:D19"/>
    <mergeCell ref="E18:E19"/>
    <mergeCell ref="F18:F19"/>
    <mergeCell ref="G18:G19"/>
    <mergeCell ref="U18:U19"/>
    <mergeCell ref="V18:V19"/>
    <mergeCell ref="W18:W19"/>
    <mergeCell ref="V12:V13"/>
    <mergeCell ref="W12:W13"/>
    <mergeCell ref="B14:B15"/>
    <mergeCell ref="C14:C15"/>
    <mergeCell ref="D14:D15"/>
    <mergeCell ref="E14:E15"/>
    <mergeCell ref="F14:F15"/>
    <mergeCell ref="G14:G15"/>
    <mergeCell ref="U14:U15"/>
    <mergeCell ref="V14:V15"/>
    <mergeCell ref="W14:W15"/>
    <mergeCell ref="V7:V9"/>
    <mergeCell ref="W7:W9"/>
    <mergeCell ref="I8:K8"/>
    <mergeCell ref="L8:N8"/>
    <mergeCell ref="O8:Q8"/>
    <mergeCell ref="R8:T8"/>
    <mergeCell ref="U8:U9"/>
    <mergeCell ref="D10:D11"/>
    <mergeCell ref="E10:E11"/>
    <mergeCell ref="F10:F11"/>
    <mergeCell ref="G10:G11"/>
    <mergeCell ref="U10:U11"/>
    <mergeCell ref="V10:V11"/>
    <mergeCell ref="W10:W11"/>
    <mergeCell ref="B40:B41"/>
    <mergeCell ref="B37:B38"/>
    <mergeCell ref="B7:B9"/>
    <mergeCell ref="C7:D8"/>
    <mergeCell ref="E7:G8"/>
    <mergeCell ref="I7:U7"/>
    <mergeCell ref="B10:B11"/>
    <mergeCell ref="B12:B13"/>
    <mergeCell ref="C12:C13"/>
    <mergeCell ref="D12:D13"/>
    <mergeCell ref="E12:E13"/>
    <mergeCell ref="F12:F13"/>
    <mergeCell ref="C10:C11"/>
    <mergeCell ref="G12:G13"/>
    <mergeCell ref="U12:U13"/>
    <mergeCell ref="B16:B17"/>
    <mergeCell ref="C16:C17"/>
    <mergeCell ref="D16:D17"/>
    <mergeCell ref="E16:E17"/>
    <mergeCell ref="F16:F17"/>
    <mergeCell ref="G16:G17"/>
    <mergeCell ref="U16:U17"/>
    <mergeCell ref="B20:B21"/>
    <mergeCell ref="C20:C21"/>
  </mergeCells>
  <phoneticPr fontId="2"/>
  <dataValidations count="4">
    <dataValidation type="list" allowBlank="1" showDropDown="1" showInputMessage="1" showErrorMessage="1" sqref="E10:E21" xr:uid="{9C679815-B13C-48AE-929D-0E0C4F7D29A4}">
      <formula1>INDIRECT($AB$2)</formula1>
    </dataValidation>
    <dataValidation type="list" allowBlank="1" showInputMessage="1" showErrorMessage="1" sqref="R10 R12 R14 R16 R18 R20 R22 R24 R26 R28 R30 R32" xr:uid="{A2EA0B8F-967C-4EFF-B3D0-B9A0A5490314}">
      <formula1>"0,430"</formula1>
    </dataValidation>
    <dataValidation type="list" allowBlank="1" showInputMessage="1" showErrorMessage="1" sqref="L10 L12 L14 L16 L18 L20 L22 L24 L26 L28 L30 L32" xr:uid="{BB628574-FAF3-4C4E-956C-AD1FA79FF47C}">
      <formula1>"550,1370"</formula1>
    </dataValidation>
    <dataValidation type="list" allowBlank="1" showInputMessage="1" showErrorMessage="1" sqref="I10 I12 I14 I16 I18 I20 I22 I24 I26 I28 I30 I32" xr:uid="{7DAD91C0-55FE-4E67-8D84-B8D8F90115A6}">
      <formula1>"880,1370"</formula1>
    </dataValidation>
  </dataValidations>
  <printOptions horizontalCentered="1" verticalCentered="1"/>
  <pageMargins left="0" right="0" top="0" bottom="0" header="0" footer="0"/>
  <pageSetup paperSize="9" scale="72" orientation="landscape" r:id="rId1"/>
  <headerFooter alignWithMargins="0"/>
  <rowBreaks count="1" manualBreakCount="1">
    <brk id="36" max="22"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5453396-FB38-4130-98A8-3C179387E9B8}">
          <x14:formula1>
            <xm:f>INDIRECT('1氏名'!$AF$2:$AG$2)</xm:f>
          </x14:formula1>
          <xm:sqref>O18 O20 O22 O24 O26 O28 O30 O32 O10 O12 O14 O16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tabColor rgb="FF00FF99"/>
    <pageSetUpPr fitToPage="1"/>
  </sheetPr>
  <dimension ref="A1:Y75"/>
  <sheetViews>
    <sheetView view="pageBreakPreview" zoomScale="70" zoomScaleNormal="100" zoomScaleSheetLayoutView="7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103</v>
      </c>
      <c r="P1" s="236"/>
      <c r="Q1" s="236"/>
      <c r="R1" s="236"/>
      <c r="S1" s="236"/>
      <c r="T1" s="236"/>
      <c r="U1" s="236"/>
      <c r="V1" s="236"/>
      <c r="W1" s="236"/>
    </row>
    <row r="2" spans="1:25" ht="20.100000000000001" customHeight="1">
      <c r="A2" s="1" t="s">
        <v>0</v>
      </c>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41">
        <f>'1氏名'!Q4</f>
        <v>0</v>
      </c>
      <c r="R4" s="241"/>
      <c r="S4" s="241"/>
      <c r="T4" s="241"/>
      <c r="U4" s="241"/>
      <c r="V4" s="241"/>
      <c r="W4" s="241"/>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175"/>
      <c r="D8" s="176"/>
      <c r="E8" s="180"/>
      <c r="F8" s="181"/>
      <c r="G8" s="182"/>
      <c r="H8" s="62"/>
      <c r="I8" s="206" t="s">
        <v>7</v>
      </c>
      <c r="J8" s="207"/>
      <c r="K8" s="208"/>
      <c r="L8" s="206" t="s">
        <v>46</v>
      </c>
      <c r="M8" s="207"/>
      <c r="N8" s="208"/>
      <c r="O8" s="246" t="s">
        <v>8</v>
      </c>
      <c r="P8" s="247"/>
      <c r="Q8" s="248"/>
      <c r="R8" s="246" t="s">
        <v>9</v>
      </c>
      <c r="S8" s="247"/>
      <c r="T8" s="248"/>
      <c r="U8" s="209" t="s">
        <v>10</v>
      </c>
      <c r="V8" s="244"/>
      <c r="W8" s="204"/>
    </row>
    <row r="9" spans="1:25" ht="16.5" customHeight="1" thickBot="1">
      <c r="A9" s="5"/>
      <c r="B9" s="172"/>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thickBo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98">
        <f>K10+K11+N10+N11+Q10+Q11+T10+T11</f>
        <v>0</v>
      </c>
      <c r="V10" s="198">
        <f>G10+U10</f>
        <v>0</v>
      </c>
      <c r="W10" s="211">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211"/>
    </row>
    <row r="12" spans="1:25" ht="20.100000000000001" customHeight="1" thickBot="1">
      <c r="A12" s="18"/>
      <c r="B12" s="186" t="s">
        <v>90</v>
      </c>
      <c r="C12" s="188"/>
      <c r="D12" s="190">
        <f>ROUNDDOWN(C12*25%,0)</f>
        <v>0</v>
      </c>
      <c r="E12" s="192"/>
      <c r="F12" s="194"/>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98">
        <f>K12+K13+N12+N13+Q12+Q13+T12+T13</f>
        <v>0</v>
      </c>
      <c r="V12" s="198">
        <f>G12+U12</f>
        <v>0</v>
      </c>
      <c r="W12" s="211">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211"/>
      <c r="X13" s="2"/>
      <c r="Y13" s="2"/>
    </row>
    <row r="14" spans="1:25" ht="20.100000000000001" customHeight="1" thickBot="1">
      <c r="B14" s="186" t="s">
        <v>89</v>
      </c>
      <c r="C14" s="188"/>
      <c r="D14" s="190">
        <f>ROUNDDOWN(C14*25%,0)</f>
        <v>0</v>
      </c>
      <c r="E14" s="192"/>
      <c r="F14" s="194"/>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98">
        <f t="shared" ref="U14:U32" si="4">K14+K15+N14+N15+Q14+Q15+T14+T15</f>
        <v>0</v>
      </c>
      <c r="V14" s="198">
        <f>G14+U14</f>
        <v>0</v>
      </c>
      <c r="W14" s="211">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211"/>
      <c r="X15" s="2"/>
      <c r="Y15" s="2"/>
    </row>
    <row r="16" spans="1:25" ht="20.100000000000001" customHeight="1" thickBot="1">
      <c r="B16" s="186" t="s">
        <v>91</v>
      </c>
      <c r="C16" s="188"/>
      <c r="D16" s="190">
        <f>ROUNDDOWN(C16*25%,0)</f>
        <v>0</v>
      </c>
      <c r="E16" s="192"/>
      <c r="F16" s="194"/>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98">
        <f t="shared" si="4"/>
        <v>0</v>
      </c>
      <c r="V16" s="198">
        <f>G16+U16</f>
        <v>0</v>
      </c>
      <c r="W16" s="211">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211"/>
      <c r="X17" s="2"/>
      <c r="Y17" s="2"/>
    </row>
    <row r="18" spans="2:25" ht="20.100000000000001" customHeight="1" thickBot="1">
      <c r="B18" s="186" t="s">
        <v>92</v>
      </c>
      <c r="C18" s="188"/>
      <c r="D18" s="190">
        <f>ROUNDDOWN(C18*25%,0)</f>
        <v>0</v>
      </c>
      <c r="E18" s="192"/>
      <c r="F18" s="194"/>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98">
        <f t="shared" si="4"/>
        <v>0</v>
      </c>
      <c r="V18" s="198">
        <f>G18+U18</f>
        <v>0</v>
      </c>
      <c r="W18" s="211">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211"/>
      <c r="X19" s="2"/>
      <c r="Y19" s="2"/>
    </row>
    <row r="20" spans="2:25" ht="20.100000000000001" customHeight="1" thickBot="1">
      <c r="B20" s="186" t="s">
        <v>93</v>
      </c>
      <c r="C20" s="188"/>
      <c r="D20" s="190">
        <f>ROUNDDOWN(C20*25%,0)</f>
        <v>0</v>
      </c>
      <c r="E20" s="192"/>
      <c r="F20" s="194"/>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98">
        <f t="shared" si="4"/>
        <v>0</v>
      </c>
      <c r="V20" s="198">
        <f>G20+U20</f>
        <v>0</v>
      </c>
      <c r="W20" s="211">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211"/>
      <c r="X21" s="2"/>
      <c r="Y21" s="2"/>
    </row>
    <row r="22" spans="2:25" ht="20.100000000000001" customHeight="1" thickBot="1">
      <c r="B22" s="186" t="s">
        <v>94</v>
      </c>
      <c r="C22" s="212"/>
      <c r="D22" s="190">
        <f>ROUNDDOWN(C22*25%,0)</f>
        <v>0</v>
      </c>
      <c r="E22" s="214"/>
      <c r="F22" s="216"/>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98">
        <f t="shared" si="4"/>
        <v>0</v>
      </c>
      <c r="V22" s="198">
        <f>G22+U22</f>
        <v>0</v>
      </c>
      <c r="W22" s="211">
        <f>D22+G22+U22</f>
        <v>0</v>
      </c>
      <c r="X22" s="2"/>
      <c r="Y22" s="2"/>
    </row>
    <row r="23" spans="2:25" ht="20.100000000000001" customHeight="1" thickBot="1">
      <c r="B23" s="187"/>
      <c r="C23" s="213"/>
      <c r="D23" s="191"/>
      <c r="E23" s="215"/>
      <c r="F23" s="217"/>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550</v>
      </c>
      <c r="P23" s="110"/>
      <c r="Q23" s="17">
        <f t="shared" ref="Q23" si="10">O23*P23</f>
        <v>0</v>
      </c>
      <c r="R23" s="105">
        <v>0</v>
      </c>
      <c r="S23" s="110"/>
      <c r="T23" s="17">
        <f>R23*S23</f>
        <v>0</v>
      </c>
      <c r="U23" s="199"/>
      <c r="V23" s="199"/>
      <c r="W23" s="211"/>
      <c r="X23" s="2"/>
      <c r="Y23" s="2"/>
    </row>
    <row r="24" spans="2:25" ht="20.100000000000001" customHeight="1" thickBot="1">
      <c r="B24" s="186" t="s">
        <v>95</v>
      </c>
      <c r="C24" s="212"/>
      <c r="D24" s="190">
        <f>ROUNDDOWN(C24*25%,0)</f>
        <v>0</v>
      </c>
      <c r="E24" s="214"/>
      <c r="F24" s="216"/>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98">
        <f t="shared" si="4"/>
        <v>0</v>
      </c>
      <c r="V24" s="198">
        <f>G24+U24</f>
        <v>0</v>
      </c>
      <c r="W24" s="211">
        <f>D24+G24+U24</f>
        <v>0</v>
      </c>
      <c r="X24" s="2"/>
      <c r="Y24" s="2"/>
    </row>
    <row r="25" spans="2:25" ht="20.100000000000001" customHeight="1" thickBot="1">
      <c r="B25" s="187"/>
      <c r="C25" s="213"/>
      <c r="D25" s="191"/>
      <c r="E25" s="215"/>
      <c r="F25" s="217"/>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550</v>
      </c>
      <c r="P25" s="110"/>
      <c r="Q25" s="17">
        <f t="shared" ref="Q25" si="16">O25*P25</f>
        <v>0</v>
      </c>
      <c r="R25" s="105">
        <v>0</v>
      </c>
      <c r="S25" s="110"/>
      <c r="T25" s="17">
        <f>R25*S25</f>
        <v>0</v>
      </c>
      <c r="U25" s="199"/>
      <c r="V25" s="199"/>
      <c r="W25" s="211"/>
      <c r="X25" s="2"/>
      <c r="Y25" s="2"/>
    </row>
    <row r="26" spans="2:25" ht="20.100000000000001" customHeight="1" thickBot="1">
      <c r="B26" s="186" t="s">
        <v>96</v>
      </c>
      <c r="C26" s="212"/>
      <c r="D26" s="190">
        <f>ROUNDDOWN(C26*25%,0)</f>
        <v>0</v>
      </c>
      <c r="E26" s="214"/>
      <c r="F26" s="216"/>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98">
        <f t="shared" si="4"/>
        <v>0</v>
      </c>
      <c r="V26" s="198">
        <f>G26+U26</f>
        <v>0</v>
      </c>
      <c r="W26" s="211">
        <f>D26+G26+U26</f>
        <v>0</v>
      </c>
      <c r="X26" s="2"/>
      <c r="Y26" s="2"/>
    </row>
    <row r="27" spans="2:25" ht="20.100000000000001" customHeight="1" thickBot="1">
      <c r="B27" s="187"/>
      <c r="C27" s="213"/>
      <c r="D27" s="191"/>
      <c r="E27" s="215"/>
      <c r="F27" s="217"/>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550</v>
      </c>
      <c r="P27" s="110"/>
      <c r="Q27" s="17">
        <f>O27*P27</f>
        <v>0</v>
      </c>
      <c r="R27" s="105">
        <v>0</v>
      </c>
      <c r="S27" s="110"/>
      <c r="T27" s="17">
        <f>R27*S27</f>
        <v>0</v>
      </c>
      <c r="U27" s="199"/>
      <c r="V27" s="199"/>
      <c r="W27" s="211"/>
      <c r="X27" s="2"/>
      <c r="Y27" s="2"/>
    </row>
    <row r="28" spans="2:25" ht="20.100000000000001" customHeight="1" thickBot="1">
      <c r="B28" s="186" t="s">
        <v>97</v>
      </c>
      <c r="C28" s="212"/>
      <c r="D28" s="190">
        <f>ROUNDDOWN(C28*25%,0)</f>
        <v>0</v>
      </c>
      <c r="E28" s="214"/>
      <c r="F28" s="216"/>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98">
        <f t="shared" si="4"/>
        <v>0</v>
      </c>
      <c r="V28" s="198">
        <f>G28+U28</f>
        <v>0</v>
      </c>
      <c r="W28" s="211">
        <f>D28+G28+U28</f>
        <v>0</v>
      </c>
      <c r="X28" s="2"/>
      <c r="Y28" s="2"/>
    </row>
    <row r="29" spans="2:25" ht="20.100000000000001" customHeight="1" thickBot="1">
      <c r="B29" s="187"/>
      <c r="C29" s="213"/>
      <c r="D29" s="191"/>
      <c r="E29" s="215"/>
      <c r="F29" s="217"/>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550</v>
      </c>
      <c r="P29" s="110"/>
      <c r="Q29" s="17">
        <f t="shared" ref="Q29" si="24">O29*P29</f>
        <v>0</v>
      </c>
      <c r="R29" s="105">
        <v>0</v>
      </c>
      <c r="S29" s="110"/>
      <c r="T29" s="17">
        <f>R29*S29</f>
        <v>0</v>
      </c>
      <c r="U29" s="199"/>
      <c r="V29" s="199"/>
      <c r="W29" s="211"/>
      <c r="X29" s="2"/>
      <c r="Y29" s="2"/>
    </row>
    <row r="30" spans="2:25" ht="20.100000000000001" customHeight="1" thickBot="1">
      <c r="B30" s="186" t="s">
        <v>98</v>
      </c>
      <c r="C30" s="212"/>
      <c r="D30" s="190">
        <f>ROUNDDOWN(C30*25%,0)</f>
        <v>0</v>
      </c>
      <c r="E30" s="214"/>
      <c r="F30" s="216"/>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98">
        <f t="shared" si="4"/>
        <v>0</v>
      </c>
      <c r="V30" s="198">
        <f>G30+U30</f>
        <v>0</v>
      </c>
      <c r="W30" s="211">
        <f>D30+G30+U30</f>
        <v>0</v>
      </c>
      <c r="X30" s="2"/>
      <c r="Y30" s="2"/>
    </row>
    <row r="31" spans="2:25" ht="20.100000000000001" customHeight="1" thickBot="1">
      <c r="B31" s="187"/>
      <c r="C31" s="213"/>
      <c r="D31" s="191"/>
      <c r="E31" s="215"/>
      <c r="F31" s="217"/>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550</v>
      </c>
      <c r="P31" s="110"/>
      <c r="Q31" s="17">
        <f t="shared" ref="Q31" si="30">O31*P31</f>
        <v>0</v>
      </c>
      <c r="R31" s="105">
        <v>0</v>
      </c>
      <c r="S31" s="110"/>
      <c r="T31" s="17">
        <f>R31*S31</f>
        <v>0</v>
      </c>
      <c r="U31" s="199"/>
      <c r="V31" s="199"/>
      <c r="W31" s="211"/>
      <c r="X31" s="2"/>
      <c r="Y31" s="2"/>
    </row>
    <row r="32" spans="2:25" ht="20.100000000000001" customHeight="1" thickBot="1">
      <c r="B32" s="186" t="s">
        <v>99</v>
      </c>
      <c r="C32" s="212"/>
      <c r="D32" s="190">
        <f>ROUNDDOWN(C32*25%,0)</f>
        <v>0</v>
      </c>
      <c r="E32" s="214"/>
      <c r="F32" s="216"/>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98">
        <f t="shared" si="4"/>
        <v>0</v>
      </c>
      <c r="V32" s="198">
        <f>G32+U32</f>
        <v>0</v>
      </c>
      <c r="W32" s="211">
        <f>D32+G32+U32</f>
        <v>0</v>
      </c>
      <c r="X32" s="2"/>
      <c r="Y32" s="2"/>
    </row>
    <row r="33" spans="2:25" ht="20.100000000000001" customHeight="1" thickBot="1">
      <c r="B33" s="187"/>
      <c r="C33" s="213"/>
      <c r="D33" s="191"/>
      <c r="E33" s="215"/>
      <c r="F33" s="217"/>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550</v>
      </c>
      <c r="P33" s="110"/>
      <c r="Q33" s="17">
        <f t="shared" ref="Q33" si="36">O33*P33</f>
        <v>0</v>
      </c>
      <c r="R33" s="105">
        <v>0</v>
      </c>
      <c r="S33" s="110"/>
      <c r="T33" s="17">
        <f>R33*S33</f>
        <v>0</v>
      </c>
      <c r="U33" s="199"/>
      <c r="V33" s="199"/>
      <c r="W33" s="211"/>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223" t="s">
        <v>52</v>
      </c>
      <c r="N36" s="226" t="s">
        <v>35</v>
      </c>
      <c r="O36" s="78" t="s">
        <v>53</v>
      </c>
      <c r="P36" s="229" t="s">
        <v>54</v>
      </c>
      <c r="Q36" s="230"/>
      <c r="R36" s="231"/>
      <c r="S36" s="232" t="s">
        <v>55</v>
      </c>
      <c r="T36" s="78" t="s">
        <v>56</v>
      </c>
      <c r="U36" s="229" t="s">
        <v>54</v>
      </c>
      <c r="V36" s="230"/>
      <c r="W36" s="231"/>
      <c r="X36" s="2"/>
      <c r="Y36" s="2"/>
    </row>
    <row r="37" spans="2:25" ht="28.5" customHeight="1" thickBot="1">
      <c r="B37" s="166" t="s">
        <v>51</v>
      </c>
      <c r="C37" s="137" t="s">
        <v>44</v>
      </c>
      <c r="D37" s="71" t="s">
        <v>42</v>
      </c>
      <c r="E37" s="72" t="s">
        <v>43</v>
      </c>
      <c r="F37" s="73" t="s">
        <v>45</v>
      </c>
      <c r="G37" s="136" t="s">
        <v>102</v>
      </c>
      <c r="H37" s="2"/>
      <c r="I37" s="2"/>
      <c r="J37" s="2"/>
      <c r="K37" s="2"/>
      <c r="L37" s="2"/>
      <c r="M37" s="224"/>
      <c r="N37" s="227"/>
      <c r="O37" s="79"/>
      <c r="P37" s="80"/>
      <c r="Q37" s="81"/>
      <c r="R37" s="82"/>
      <c r="S37" s="233"/>
      <c r="T37" s="79"/>
      <c r="U37" s="80"/>
      <c r="V37" s="81"/>
      <c r="W37" s="82"/>
      <c r="X37" s="2"/>
      <c r="Y37" s="2"/>
    </row>
    <row r="38" spans="2:25" ht="32.25" customHeight="1" thickBot="1">
      <c r="B38" s="167"/>
      <c r="C38" s="111">
        <f>SUM(D10:D20)*2</f>
        <v>0</v>
      </c>
      <c r="D38" s="111">
        <f>SUM(G10:G20)*2</f>
        <v>0</v>
      </c>
      <c r="E38" s="111">
        <f>SUM(U10:U20)*2</f>
        <v>0</v>
      </c>
      <c r="F38" s="111">
        <f>SUM(V10:V20)*2</f>
        <v>0</v>
      </c>
      <c r="G38" s="111">
        <f>SUM(W10:W20)*2</f>
        <v>0</v>
      </c>
      <c r="I38" s="68"/>
      <c r="L38" s="68"/>
      <c r="M38" s="224"/>
      <c r="N38" s="228"/>
      <c r="O38" s="83"/>
      <c r="P38" s="84"/>
      <c r="Q38" s="85"/>
      <c r="R38" s="86"/>
      <c r="S38" s="234"/>
      <c r="T38" s="83"/>
      <c r="U38" s="84"/>
      <c r="V38" s="85"/>
      <c r="W38" s="86"/>
    </row>
    <row r="39" spans="2:25" ht="9.75" customHeight="1" thickBot="1">
      <c r="M39" s="224"/>
      <c r="N39" s="226" t="s">
        <v>57</v>
      </c>
      <c r="O39" s="78" t="s">
        <v>56</v>
      </c>
      <c r="P39" s="229" t="s">
        <v>54</v>
      </c>
      <c r="Q39" s="230"/>
      <c r="R39" s="231"/>
      <c r="S39" s="232" t="s">
        <v>58</v>
      </c>
      <c r="T39" s="78" t="s">
        <v>56</v>
      </c>
      <c r="U39" s="229" t="s">
        <v>54</v>
      </c>
      <c r="V39" s="230"/>
      <c r="W39" s="231"/>
    </row>
    <row r="40" spans="2:25" ht="28.5" customHeight="1" thickBot="1">
      <c r="B40" s="251" t="s">
        <v>104</v>
      </c>
      <c r="C40" s="139" t="s">
        <v>44</v>
      </c>
      <c r="D40" s="123" t="s">
        <v>42</v>
      </c>
      <c r="E40" s="124" t="s">
        <v>43</v>
      </c>
      <c r="F40" s="125" t="s">
        <v>45</v>
      </c>
      <c r="G40" s="140" t="s">
        <v>102</v>
      </c>
      <c r="H40" s="2"/>
      <c r="I40" s="2"/>
      <c r="J40" s="2"/>
      <c r="K40" s="2"/>
      <c r="L40" s="2"/>
      <c r="M40" s="224"/>
      <c r="N40" s="227"/>
      <c r="O40" s="94"/>
      <c r="P40" s="95"/>
      <c r="Q40" s="96"/>
      <c r="R40" s="97"/>
      <c r="S40" s="227"/>
      <c r="T40" s="94"/>
      <c r="U40" s="95"/>
      <c r="V40" s="96"/>
      <c r="W40" s="97"/>
      <c r="X40" s="2"/>
      <c r="Y40" s="2"/>
    </row>
    <row r="41" spans="2:25" ht="32.25" customHeight="1" thickBot="1">
      <c r="B41" s="252"/>
      <c r="C41" s="122">
        <f>SUM(D10:D32)</f>
        <v>0</v>
      </c>
      <c r="D41" s="122">
        <f>SUM(G10:G32)</f>
        <v>0</v>
      </c>
      <c r="E41" s="122">
        <f>SUM(U10:U32)</f>
        <v>0</v>
      </c>
      <c r="F41" s="122">
        <f>SUM(V10:V32)</f>
        <v>0</v>
      </c>
      <c r="G41" s="122">
        <f>SUM(W10:W32)</f>
        <v>0</v>
      </c>
      <c r="I41" s="68"/>
      <c r="L41" s="68"/>
      <c r="M41" s="225"/>
      <c r="N41" s="228"/>
      <c r="O41" s="98"/>
      <c r="P41" s="99"/>
      <c r="Q41" s="100"/>
      <c r="R41" s="101"/>
      <c r="S41" s="228"/>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SD+6Vr+lMABI+YQHVzfWMqpt/NOM57lUNMcCiNbhsjLHkecODduuW3En0AIla4IyxBfdLC2plfA6uRiQt0h8Jg==" saltValue="PiZtgkuwLOYMQGz21YcZRA==" spinCount="100000" sheet="1" formatCells="0" selectLockedCells="1"/>
  <mergeCells count="137">
    <mergeCell ref="O1:W2"/>
    <mergeCell ref="C4:D4"/>
    <mergeCell ref="I4:K4"/>
    <mergeCell ref="O4:P5"/>
    <mergeCell ref="Q4:W5"/>
    <mergeCell ref="C5:E5"/>
    <mergeCell ref="I5:M5"/>
    <mergeCell ref="M36:M41"/>
    <mergeCell ref="N36:N38"/>
    <mergeCell ref="P36:R36"/>
    <mergeCell ref="S36:S38"/>
    <mergeCell ref="U36:W36"/>
    <mergeCell ref="N39:N41"/>
    <mergeCell ref="P39:R39"/>
    <mergeCell ref="S39:S41"/>
    <mergeCell ref="U39:W39"/>
    <mergeCell ref="W30:W31"/>
    <mergeCell ref="V28:V29"/>
    <mergeCell ref="W28:W29"/>
    <mergeCell ref="W26:W27"/>
    <mergeCell ref="V24:V25"/>
    <mergeCell ref="W24:W25"/>
    <mergeCell ref="U22:U23"/>
    <mergeCell ref="V22:V23"/>
    <mergeCell ref="B32:B33"/>
    <mergeCell ref="C32:C33"/>
    <mergeCell ref="D32:D33"/>
    <mergeCell ref="E32:E33"/>
    <mergeCell ref="F32:F33"/>
    <mergeCell ref="G32:G33"/>
    <mergeCell ref="U32:U33"/>
    <mergeCell ref="V32:V33"/>
    <mergeCell ref="W32:W33"/>
    <mergeCell ref="B30:B31"/>
    <mergeCell ref="C30:C31"/>
    <mergeCell ref="D30:D31"/>
    <mergeCell ref="E30:E31"/>
    <mergeCell ref="F30:F31"/>
    <mergeCell ref="G30:G31"/>
    <mergeCell ref="U30:U31"/>
    <mergeCell ref="V30:V31"/>
    <mergeCell ref="U26:U27"/>
    <mergeCell ref="V26:V27"/>
    <mergeCell ref="B28:B29"/>
    <mergeCell ref="C28:C29"/>
    <mergeCell ref="D28:D29"/>
    <mergeCell ref="E28:E29"/>
    <mergeCell ref="F28:F29"/>
    <mergeCell ref="G28:G29"/>
    <mergeCell ref="U28:U29"/>
    <mergeCell ref="B26:B27"/>
    <mergeCell ref="C26:C27"/>
    <mergeCell ref="D26:D27"/>
    <mergeCell ref="E26:E27"/>
    <mergeCell ref="F26:F27"/>
    <mergeCell ref="G26:G27"/>
    <mergeCell ref="D20:D21"/>
    <mergeCell ref="E20:E21"/>
    <mergeCell ref="F20:F21"/>
    <mergeCell ref="G20:G21"/>
    <mergeCell ref="U20:U21"/>
    <mergeCell ref="V20:V21"/>
    <mergeCell ref="W20:W21"/>
    <mergeCell ref="W22:W23"/>
    <mergeCell ref="B24:B25"/>
    <mergeCell ref="C24:C25"/>
    <mergeCell ref="D24:D25"/>
    <mergeCell ref="E24:E25"/>
    <mergeCell ref="F24:F25"/>
    <mergeCell ref="G24:G25"/>
    <mergeCell ref="U24:U25"/>
    <mergeCell ref="B22:B23"/>
    <mergeCell ref="C22:C23"/>
    <mergeCell ref="D22:D23"/>
    <mergeCell ref="E22:E23"/>
    <mergeCell ref="F22:F23"/>
    <mergeCell ref="G22:G23"/>
    <mergeCell ref="V16:V17"/>
    <mergeCell ref="W16:W17"/>
    <mergeCell ref="B18:B19"/>
    <mergeCell ref="C18:C19"/>
    <mergeCell ref="D18:D19"/>
    <mergeCell ref="E18:E19"/>
    <mergeCell ref="F18:F19"/>
    <mergeCell ref="G18:G19"/>
    <mergeCell ref="U18:U19"/>
    <mergeCell ref="V18:V19"/>
    <mergeCell ref="W18:W19"/>
    <mergeCell ref="V12:V13"/>
    <mergeCell ref="W12:W13"/>
    <mergeCell ref="B14:B15"/>
    <mergeCell ref="C14:C15"/>
    <mergeCell ref="D14:D15"/>
    <mergeCell ref="E14:E15"/>
    <mergeCell ref="F14:F15"/>
    <mergeCell ref="G14:G15"/>
    <mergeCell ref="U14:U15"/>
    <mergeCell ref="V14:V15"/>
    <mergeCell ref="W14:W15"/>
    <mergeCell ref="V7:V9"/>
    <mergeCell ref="W7:W9"/>
    <mergeCell ref="I8:K8"/>
    <mergeCell ref="L8:N8"/>
    <mergeCell ref="O8:Q8"/>
    <mergeCell ref="R8:T8"/>
    <mergeCell ref="U8:U9"/>
    <mergeCell ref="D10:D11"/>
    <mergeCell ref="E10:E11"/>
    <mergeCell ref="F10:F11"/>
    <mergeCell ref="G10:G11"/>
    <mergeCell ref="U10:U11"/>
    <mergeCell ref="V10:V11"/>
    <mergeCell ref="W10:W11"/>
    <mergeCell ref="B40:B41"/>
    <mergeCell ref="B37:B38"/>
    <mergeCell ref="B7:B9"/>
    <mergeCell ref="C7:D8"/>
    <mergeCell ref="E7:G8"/>
    <mergeCell ref="I7:U7"/>
    <mergeCell ref="B10:B11"/>
    <mergeCell ref="B12:B13"/>
    <mergeCell ref="C12:C13"/>
    <mergeCell ref="D12:D13"/>
    <mergeCell ref="E12:E13"/>
    <mergeCell ref="F12:F13"/>
    <mergeCell ref="C10:C11"/>
    <mergeCell ref="G12:G13"/>
    <mergeCell ref="U12:U13"/>
    <mergeCell ref="B16:B17"/>
    <mergeCell ref="C16:C17"/>
    <mergeCell ref="D16:D17"/>
    <mergeCell ref="E16:E17"/>
    <mergeCell ref="F16:F17"/>
    <mergeCell ref="G16:G17"/>
    <mergeCell ref="U16:U17"/>
    <mergeCell ref="B20:B21"/>
    <mergeCell ref="C20:C21"/>
  </mergeCells>
  <phoneticPr fontId="2"/>
  <dataValidations count="4">
    <dataValidation type="list" allowBlank="1" showDropDown="1" showInputMessage="1" showErrorMessage="1" sqref="E10:E21" xr:uid="{1F1389D1-8F80-4C42-98E9-5E16085881D7}">
      <formula1>INDIRECT($AB$2)</formula1>
    </dataValidation>
    <dataValidation type="list" allowBlank="1" showInputMessage="1" showErrorMessage="1" sqref="R10 R12 R14 R16 R18 R20 R22 R24 R26 R28 R30 R32" xr:uid="{290497EF-8552-4990-9B48-0610C817825E}">
      <formula1>"0,430"</formula1>
    </dataValidation>
    <dataValidation type="list" allowBlank="1" showInputMessage="1" showErrorMessage="1" sqref="L10 L12 L14 L16 L18 L20 L22 L24 L26 L28 L30 L32" xr:uid="{82255BAD-FB28-4AB6-B355-46FDECD7E3E9}">
      <formula1>"550,1370"</formula1>
    </dataValidation>
    <dataValidation type="list" allowBlank="1" showInputMessage="1" showErrorMessage="1" sqref="I10 I12 I14 I16 I18 I20 I22 I24 I26 I28 I30 I32" xr:uid="{84BC733D-1B5D-4952-BFA7-6452B646383E}">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EE44829-06AD-4CEC-9EAB-F9B9AC463B36}">
          <x14:formula1>
            <xm:f>INDIRECT('1氏名'!$AF$2:$AG$2)</xm:f>
          </x14:formula1>
          <xm:sqref>O18 O20 O22 O24 O26 O28 O30 O32 O10 O12 O14 O16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tabColor rgb="FF00FF99"/>
    <pageSetUpPr fitToPage="1"/>
  </sheetPr>
  <dimension ref="A1:Y75"/>
  <sheetViews>
    <sheetView view="pageBreakPreview" zoomScale="70" zoomScaleNormal="100" zoomScaleSheetLayoutView="7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103</v>
      </c>
      <c r="P1" s="236"/>
      <c r="Q1" s="236"/>
      <c r="R1" s="236"/>
      <c r="S1" s="236"/>
      <c r="T1" s="236"/>
      <c r="U1" s="236"/>
      <c r="V1" s="236"/>
      <c r="W1" s="236"/>
    </row>
    <row r="2" spans="1:25" ht="20.100000000000001" customHeight="1">
      <c r="A2" s="1" t="s">
        <v>0</v>
      </c>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41">
        <f>'1氏名'!Q4</f>
        <v>0</v>
      </c>
      <c r="R4" s="241"/>
      <c r="S4" s="241"/>
      <c r="T4" s="241"/>
      <c r="U4" s="241"/>
      <c r="V4" s="241"/>
      <c r="W4" s="241"/>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175"/>
      <c r="D8" s="176"/>
      <c r="E8" s="180"/>
      <c r="F8" s="181"/>
      <c r="G8" s="182"/>
      <c r="H8" s="62"/>
      <c r="I8" s="206" t="s">
        <v>7</v>
      </c>
      <c r="J8" s="207"/>
      <c r="K8" s="208"/>
      <c r="L8" s="206" t="s">
        <v>46</v>
      </c>
      <c r="M8" s="207"/>
      <c r="N8" s="208"/>
      <c r="O8" s="246" t="s">
        <v>8</v>
      </c>
      <c r="P8" s="247"/>
      <c r="Q8" s="248"/>
      <c r="R8" s="246" t="s">
        <v>9</v>
      </c>
      <c r="S8" s="247"/>
      <c r="T8" s="248"/>
      <c r="U8" s="209" t="s">
        <v>10</v>
      </c>
      <c r="V8" s="244"/>
      <c r="W8" s="204"/>
    </row>
    <row r="9" spans="1:25" ht="16.5" customHeight="1" thickBot="1">
      <c r="A9" s="5"/>
      <c r="B9" s="172"/>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thickBo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98">
        <f>K10+K11+N10+N11+Q10+Q11+T10+T11</f>
        <v>0</v>
      </c>
      <c r="V10" s="198">
        <f>G10+U10</f>
        <v>0</v>
      </c>
      <c r="W10" s="211">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211"/>
    </row>
    <row r="12" spans="1:25" ht="20.100000000000001" customHeight="1" thickBot="1">
      <c r="A12" s="18"/>
      <c r="B12" s="186" t="s">
        <v>90</v>
      </c>
      <c r="C12" s="188"/>
      <c r="D12" s="190">
        <f>ROUNDDOWN(C12*25%,0)</f>
        <v>0</v>
      </c>
      <c r="E12" s="192"/>
      <c r="F12" s="194"/>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98">
        <f>K12+K13+N12+N13+Q12+Q13+T12+T13</f>
        <v>0</v>
      </c>
      <c r="V12" s="198">
        <f>G12+U12</f>
        <v>0</v>
      </c>
      <c r="W12" s="211">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211"/>
      <c r="X13" s="2"/>
      <c r="Y13" s="2"/>
    </row>
    <row r="14" spans="1:25" ht="20.100000000000001" customHeight="1" thickBot="1">
      <c r="B14" s="186" t="s">
        <v>89</v>
      </c>
      <c r="C14" s="188"/>
      <c r="D14" s="190">
        <f>ROUNDDOWN(C14*25%,0)</f>
        <v>0</v>
      </c>
      <c r="E14" s="192"/>
      <c r="F14" s="194"/>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98">
        <f t="shared" ref="U14:U32" si="4">K14+K15+N14+N15+Q14+Q15+T14+T15</f>
        <v>0</v>
      </c>
      <c r="V14" s="198">
        <f>G14+U14</f>
        <v>0</v>
      </c>
      <c r="W14" s="211">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211"/>
      <c r="X15" s="2"/>
      <c r="Y15" s="2"/>
    </row>
    <row r="16" spans="1:25" ht="20.100000000000001" customHeight="1" thickBot="1">
      <c r="B16" s="186" t="s">
        <v>91</v>
      </c>
      <c r="C16" s="188"/>
      <c r="D16" s="190">
        <f>ROUNDDOWN(C16*25%,0)</f>
        <v>0</v>
      </c>
      <c r="E16" s="192"/>
      <c r="F16" s="194"/>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98">
        <f t="shared" si="4"/>
        <v>0</v>
      </c>
      <c r="V16" s="198">
        <f>G16+U16</f>
        <v>0</v>
      </c>
      <c r="W16" s="211">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211"/>
      <c r="X17" s="2"/>
      <c r="Y17" s="2"/>
    </row>
    <row r="18" spans="2:25" ht="20.100000000000001" customHeight="1" thickBot="1">
      <c r="B18" s="186" t="s">
        <v>92</v>
      </c>
      <c r="C18" s="188"/>
      <c r="D18" s="190">
        <f>ROUNDDOWN(C18*25%,0)</f>
        <v>0</v>
      </c>
      <c r="E18" s="192"/>
      <c r="F18" s="194"/>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98">
        <f t="shared" si="4"/>
        <v>0</v>
      </c>
      <c r="V18" s="198">
        <f>G18+U18</f>
        <v>0</v>
      </c>
      <c r="W18" s="211">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211"/>
      <c r="X19" s="2"/>
      <c r="Y19" s="2"/>
    </row>
    <row r="20" spans="2:25" ht="20.100000000000001" customHeight="1" thickBot="1">
      <c r="B20" s="186" t="s">
        <v>93</v>
      </c>
      <c r="C20" s="188"/>
      <c r="D20" s="190">
        <f>ROUNDDOWN(C20*25%,0)</f>
        <v>0</v>
      </c>
      <c r="E20" s="192"/>
      <c r="F20" s="194"/>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98">
        <f t="shared" si="4"/>
        <v>0</v>
      </c>
      <c r="V20" s="198">
        <f>G20+U20</f>
        <v>0</v>
      </c>
      <c r="W20" s="211">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211"/>
      <c r="X21" s="2"/>
      <c r="Y21" s="2"/>
    </row>
    <row r="22" spans="2:25" ht="20.100000000000001" customHeight="1" thickBot="1">
      <c r="B22" s="186" t="s">
        <v>94</v>
      </c>
      <c r="C22" s="212"/>
      <c r="D22" s="190">
        <f>ROUNDDOWN(C22*25%,0)</f>
        <v>0</v>
      </c>
      <c r="E22" s="214"/>
      <c r="F22" s="216"/>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98">
        <f t="shared" si="4"/>
        <v>0</v>
      </c>
      <c r="V22" s="198">
        <f>G22+U22</f>
        <v>0</v>
      </c>
      <c r="W22" s="211">
        <f>D22+G22+U22</f>
        <v>0</v>
      </c>
      <c r="X22" s="2"/>
      <c r="Y22" s="2"/>
    </row>
    <row r="23" spans="2:25" ht="20.100000000000001" customHeight="1" thickBot="1">
      <c r="B23" s="187"/>
      <c r="C23" s="213"/>
      <c r="D23" s="191"/>
      <c r="E23" s="215"/>
      <c r="F23" s="217"/>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550</v>
      </c>
      <c r="P23" s="110"/>
      <c r="Q23" s="17">
        <f t="shared" ref="Q23" si="10">O23*P23</f>
        <v>0</v>
      </c>
      <c r="R23" s="105">
        <v>0</v>
      </c>
      <c r="S23" s="110"/>
      <c r="T23" s="17">
        <f>R23*S23</f>
        <v>0</v>
      </c>
      <c r="U23" s="199"/>
      <c r="V23" s="199"/>
      <c r="W23" s="211"/>
      <c r="X23" s="2"/>
      <c r="Y23" s="2"/>
    </row>
    <row r="24" spans="2:25" ht="20.100000000000001" customHeight="1" thickBot="1">
      <c r="B24" s="186" t="s">
        <v>95</v>
      </c>
      <c r="C24" s="212"/>
      <c r="D24" s="190">
        <f>ROUNDDOWN(C24*25%,0)</f>
        <v>0</v>
      </c>
      <c r="E24" s="214"/>
      <c r="F24" s="216"/>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98">
        <f t="shared" si="4"/>
        <v>0</v>
      </c>
      <c r="V24" s="198">
        <f>G24+U24</f>
        <v>0</v>
      </c>
      <c r="W24" s="211">
        <f>D24+G24+U24</f>
        <v>0</v>
      </c>
      <c r="X24" s="2"/>
      <c r="Y24" s="2"/>
    </row>
    <row r="25" spans="2:25" ht="20.100000000000001" customHeight="1" thickBot="1">
      <c r="B25" s="187"/>
      <c r="C25" s="213"/>
      <c r="D25" s="191"/>
      <c r="E25" s="215"/>
      <c r="F25" s="217"/>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550</v>
      </c>
      <c r="P25" s="110"/>
      <c r="Q25" s="17">
        <f t="shared" ref="Q25" si="16">O25*P25</f>
        <v>0</v>
      </c>
      <c r="R25" s="105">
        <v>0</v>
      </c>
      <c r="S25" s="110"/>
      <c r="T25" s="17">
        <f>R25*S25</f>
        <v>0</v>
      </c>
      <c r="U25" s="199"/>
      <c r="V25" s="199"/>
      <c r="W25" s="211"/>
      <c r="X25" s="2"/>
      <c r="Y25" s="2"/>
    </row>
    <row r="26" spans="2:25" ht="20.100000000000001" customHeight="1" thickBot="1">
      <c r="B26" s="186" t="s">
        <v>96</v>
      </c>
      <c r="C26" s="212"/>
      <c r="D26" s="190">
        <f>ROUNDDOWN(C26*25%,0)</f>
        <v>0</v>
      </c>
      <c r="E26" s="214"/>
      <c r="F26" s="216"/>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98">
        <f t="shared" si="4"/>
        <v>0</v>
      </c>
      <c r="V26" s="198">
        <f>G26+U26</f>
        <v>0</v>
      </c>
      <c r="W26" s="211">
        <f>D26+G26+U26</f>
        <v>0</v>
      </c>
      <c r="X26" s="2"/>
      <c r="Y26" s="2"/>
    </row>
    <row r="27" spans="2:25" ht="20.100000000000001" customHeight="1" thickBot="1">
      <c r="B27" s="187"/>
      <c r="C27" s="213"/>
      <c r="D27" s="191"/>
      <c r="E27" s="215"/>
      <c r="F27" s="217"/>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550</v>
      </c>
      <c r="P27" s="110"/>
      <c r="Q27" s="17">
        <f>O27*P27</f>
        <v>0</v>
      </c>
      <c r="R27" s="105">
        <v>0</v>
      </c>
      <c r="S27" s="110"/>
      <c r="T27" s="17">
        <f>R27*S27</f>
        <v>0</v>
      </c>
      <c r="U27" s="199"/>
      <c r="V27" s="199"/>
      <c r="W27" s="211"/>
      <c r="X27" s="2"/>
      <c r="Y27" s="2"/>
    </row>
    <row r="28" spans="2:25" ht="20.100000000000001" customHeight="1" thickBot="1">
      <c r="B28" s="186" t="s">
        <v>97</v>
      </c>
      <c r="C28" s="212"/>
      <c r="D28" s="190">
        <f>ROUNDDOWN(C28*25%,0)</f>
        <v>0</v>
      </c>
      <c r="E28" s="214"/>
      <c r="F28" s="216"/>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98">
        <f t="shared" si="4"/>
        <v>0</v>
      </c>
      <c r="V28" s="198">
        <f>G28+U28</f>
        <v>0</v>
      </c>
      <c r="W28" s="211">
        <f>D28+G28+U28</f>
        <v>0</v>
      </c>
      <c r="X28" s="2"/>
      <c r="Y28" s="2"/>
    </row>
    <row r="29" spans="2:25" ht="20.100000000000001" customHeight="1" thickBot="1">
      <c r="B29" s="187"/>
      <c r="C29" s="213"/>
      <c r="D29" s="191"/>
      <c r="E29" s="215"/>
      <c r="F29" s="217"/>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550</v>
      </c>
      <c r="P29" s="110"/>
      <c r="Q29" s="17">
        <f t="shared" ref="Q29" si="24">O29*P29</f>
        <v>0</v>
      </c>
      <c r="R29" s="105">
        <v>0</v>
      </c>
      <c r="S29" s="110"/>
      <c r="T29" s="17">
        <f>R29*S29</f>
        <v>0</v>
      </c>
      <c r="U29" s="199"/>
      <c r="V29" s="199"/>
      <c r="W29" s="211"/>
      <c r="X29" s="2"/>
      <c r="Y29" s="2"/>
    </row>
    <row r="30" spans="2:25" ht="20.100000000000001" customHeight="1" thickBot="1">
      <c r="B30" s="186" t="s">
        <v>98</v>
      </c>
      <c r="C30" s="212"/>
      <c r="D30" s="190">
        <f>ROUNDDOWN(C30*25%,0)</f>
        <v>0</v>
      </c>
      <c r="E30" s="214"/>
      <c r="F30" s="216"/>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98">
        <f t="shared" si="4"/>
        <v>0</v>
      </c>
      <c r="V30" s="198">
        <f>G30+U30</f>
        <v>0</v>
      </c>
      <c r="W30" s="211">
        <f>D30+G30+U30</f>
        <v>0</v>
      </c>
      <c r="X30" s="2"/>
      <c r="Y30" s="2"/>
    </row>
    <row r="31" spans="2:25" ht="20.100000000000001" customHeight="1" thickBot="1">
      <c r="B31" s="187"/>
      <c r="C31" s="213"/>
      <c r="D31" s="191"/>
      <c r="E31" s="215"/>
      <c r="F31" s="217"/>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550</v>
      </c>
      <c r="P31" s="110"/>
      <c r="Q31" s="17">
        <f t="shared" ref="Q31" si="30">O31*P31</f>
        <v>0</v>
      </c>
      <c r="R31" s="105">
        <v>0</v>
      </c>
      <c r="S31" s="110"/>
      <c r="T31" s="17">
        <f>R31*S31</f>
        <v>0</v>
      </c>
      <c r="U31" s="199"/>
      <c r="V31" s="199"/>
      <c r="W31" s="211"/>
      <c r="X31" s="2"/>
      <c r="Y31" s="2"/>
    </row>
    <row r="32" spans="2:25" ht="20.100000000000001" customHeight="1" thickBot="1">
      <c r="B32" s="186" t="s">
        <v>99</v>
      </c>
      <c r="C32" s="212"/>
      <c r="D32" s="190">
        <f>ROUNDDOWN(C32*25%,0)</f>
        <v>0</v>
      </c>
      <c r="E32" s="214"/>
      <c r="F32" s="216"/>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98">
        <f t="shared" si="4"/>
        <v>0</v>
      </c>
      <c r="V32" s="198">
        <f>G32+U32</f>
        <v>0</v>
      </c>
      <c r="W32" s="211">
        <f>D32+G32+U32</f>
        <v>0</v>
      </c>
      <c r="X32" s="2"/>
      <c r="Y32" s="2"/>
    </row>
    <row r="33" spans="2:25" ht="20.100000000000001" customHeight="1" thickBot="1">
      <c r="B33" s="187"/>
      <c r="C33" s="213"/>
      <c r="D33" s="191"/>
      <c r="E33" s="215"/>
      <c r="F33" s="217"/>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550</v>
      </c>
      <c r="P33" s="110"/>
      <c r="Q33" s="17">
        <f t="shared" ref="Q33" si="36">O33*P33</f>
        <v>0</v>
      </c>
      <c r="R33" s="105">
        <v>0</v>
      </c>
      <c r="S33" s="110"/>
      <c r="T33" s="17">
        <f>R33*S33</f>
        <v>0</v>
      </c>
      <c r="U33" s="199"/>
      <c r="V33" s="199"/>
      <c r="W33" s="211"/>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223" t="s">
        <v>52</v>
      </c>
      <c r="N36" s="226" t="s">
        <v>35</v>
      </c>
      <c r="O36" s="78" t="s">
        <v>53</v>
      </c>
      <c r="P36" s="229" t="s">
        <v>54</v>
      </c>
      <c r="Q36" s="230"/>
      <c r="R36" s="231"/>
      <c r="S36" s="232" t="s">
        <v>55</v>
      </c>
      <c r="T36" s="78" t="s">
        <v>56</v>
      </c>
      <c r="U36" s="229" t="s">
        <v>54</v>
      </c>
      <c r="V36" s="230"/>
      <c r="W36" s="231"/>
      <c r="X36" s="2"/>
      <c r="Y36" s="2"/>
    </row>
    <row r="37" spans="2:25" ht="28.5" customHeight="1" thickBot="1">
      <c r="B37" s="166" t="s">
        <v>51</v>
      </c>
      <c r="C37" s="137" t="s">
        <v>44</v>
      </c>
      <c r="D37" s="71" t="s">
        <v>42</v>
      </c>
      <c r="E37" s="72" t="s">
        <v>43</v>
      </c>
      <c r="F37" s="73" t="s">
        <v>45</v>
      </c>
      <c r="G37" s="136" t="s">
        <v>102</v>
      </c>
      <c r="H37" s="2"/>
      <c r="I37" s="2"/>
      <c r="J37" s="2"/>
      <c r="K37" s="2"/>
      <c r="L37" s="2"/>
      <c r="M37" s="224"/>
      <c r="N37" s="227"/>
      <c r="O37" s="79"/>
      <c r="P37" s="80"/>
      <c r="Q37" s="81"/>
      <c r="R37" s="82"/>
      <c r="S37" s="233"/>
      <c r="T37" s="79"/>
      <c r="U37" s="80"/>
      <c r="V37" s="81"/>
      <c r="W37" s="82"/>
      <c r="X37" s="2"/>
      <c r="Y37" s="2"/>
    </row>
    <row r="38" spans="2:25" ht="32.25" customHeight="1" thickBot="1">
      <c r="B38" s="167"/>
      <c r="C38" s="111">
        <f>SUM(D10:D20)*2</f>
        <v>0</v>
      </c>
      <c r="D38" s="111">
        <f>SUM(G10:G20)*2</f>
        <v>0</v>
      </c>
      <c r="E38" s="111">
        <f>SUM(U10:U20)*2</f>
        <v>0</v>
      </c>
      <c r="F38" s="111">
        <f>SUM(V10:V20)*2</f>
        <v>0</v>
      </c>
      <c r="G38" s="111">
        <f>SUM(W10:W20)*2</f>
        <v>0</v>
      </c>
      <c r="I38" s="68"/>
      <c r="L38" s="68"/>
      <c r="M38" s="224"/>
      <c r="N38" s="228"/>
      <c r="O38" s="83"/>
      <c r="P38" s="84"/>
      <c r="Q38" s="85"/>
      <c r="R38" s="86"/>
      <c r="S38" s="234"/>
      <c r="T38" s="83"/>
      <c r="U38" s="84"/>
      <c r="V38" s="85"/>
      <c r="W38" s="86"/>
    </row>
    <row r="39" spans="2:25" ht="9.75" customHeight="1" thickBot="1">
      <c r="M39" s="224"/>
      <c r="N39" s="226" t="s">
        <v>57</v>
      </c>
      <c r="O39" s="78" t="s">
        <v>56</v>
      </c>
      <c r="P39" s="229" t="s">
        <v>54</v>
      </c>
      <c r="Q39" s="230"/>
      <c r="R39" s="231"/>
      <c r="S39" s="232" t="s">
        <v>58</v>
      </c>
      <c r="T39" s="78" t="s">
        <v>56</v>
      </c>
      <c r="U39" s="229" t="s">
        <v>54</v>
      </c>
      <c r="V39" s="230"/>
      <c r="W39" s="231"/>
    </row>
    <row r="40" spans="2:25" ht="28.5" customHeight="1" thickBot="1">
      <c r="B40" s="251" t="s">
        <v>104</v>
      </c>
      <c r="C40" s="139" t="s">
        <v>44</v>
      </c>
      <c r="D40" s="123" t="s">
        <v>42</v>
      </c>
      <c r="E40" s="124" t="s">
        <v>43</v>
      </c>
      <c r="F40" s="125" t="s">
        <v>45</v>
      </c>
      <c r="G40" s="140" t="s">
        <v>102</v>
      </c>
      <c r="H40" s="2"/>
      <c r="I40" s="2"/>
      <c r="J40" s="2"/>
      <c r="K40" s="2"/>
      <c r="L40" s="2"/>
      <c r="M40" s="224"/>
      <c r="N40" s="227"/>
      <c r="O40" s="94"/>
      <c r="P40" s="95"/>
      <c r="Q40" s="96"/>
      <c r="R40" s="97"/>
      <c r="S40" s="227"/>
      <c r="T40" s="94"/>
      <c r="U40" s="95"/>
      <c r="V40" s="96"/>
      <c r="W40" s="97"/>
      <c r="X40" s="2"/>
      <c r="Y40" s="2"/>
    </row>
    <row r="41" spans="2:25" ht="32.25" customHeight="1" thickBot="1">
      <c r="B41" s="252"/>
      <c r="C41" s="122">
        <f>SUM(D10:D32)</f>
        <v>0</v>
      </c>
      <c r="D41" s="122">
        <f>SUM(G10:G32)</f>
        <v>0</v>
      </c>
      <c r="E41" s="122">
        <f>SUM(U10:U32)</f>
        <v>0</v>
      </c>
      <c r="F41" s="122">
        <f>SUM(V10:V32)</f>
        <v>0</v>
      </c>
      <c r="G41" s="122">
        <f>SUM(W10:W32)</f>
        <v>0</v>
      </c>
      <c r="I41" s="68"/>
      <c r="L41" s="68"/>
      <c r="M41" s="225"/>
      <c r="N41" s="228"/>
      <c r="O41" s="98"/>
      <c r="P41" s="99"/>
      <c r="Q41" s="100"/>
      <c r="R41" s="101"/>
      <c r="S41" s="228"/>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RWvzNQMz3Y1FCSIJaSUJ+Dnb5qncpvtzpMVmQF5WZLN5av3Se/dVqyr3UP93jIhs2dtmWKC8/S2T+PXyn3Jvug==" saltValue="B6ghuQsJG07ntQvPCS0MTg==" spinCount="100000" sheet="1" formatCells="0" selectLockedCells="1"/>
  <mergeCells count="137">
    <mergeCell ref="O1:W2"/>
    <mergeCell ref="C4:D4"/>
    <mergeCell ref="I4:K4"/>
    <mergeCell ref="O4:P5"/>
    <mergeCell ref="Q4:W5"/>
    <mergeCell ref="C5:E5"/>
    <mergeCell ref="I5:M5"/>
    <mergeCell ref="M36:M41"/>
    <mergeCell ref="N36:N38"/>
    <mergeCell ref="P36:R36"/>
    <mergeCell ref="S36:S38"/>
    <mergeCell ref="U36:W36"/>
    <mergeCell ref="N39:N41"/>
    <mergeCell ref="P39:R39"/>
    <mergeCell ref="S39:S41"/>
    <mergeCell ref="U39:W39"/>
    <mergeCell ref="W30:W31"/>
    <mergeCell ref="C32:C33"/>
    <mergeCell ref="D32:D33"/>
    <mergeCell ref="E32:E33"/>
    <mergeCell ref="F32:F33"/>
    <mergeCell ref="G32:G33"/>
    <mergeCell ref="U32:U33"/>
    <mergeCell ref="V32:V33"/>
    <mergeCell ref="W32:W33"/>
    <mergeCell ref="V28:V29"/>
    <mergeCell ref="W28:W29"/>
    <mergeCell ref="C30:C31"/>
    <mergeCell ref="D30:D31"/>
    <mergeCell ref="E30:E31"/>
    <mergeCell ref="F30:F31"/>
    <mergeCell ref="G30:G31"/>
    <mergeCell ref="U30:U31"/>
    <mergeCell ref="V30:V31"/>
    <mergeCell ref="V26:V27"/>
    <mergeCell ref="W26:W27"/>
    <mergeCell ref="C28:C29"/>
    <mergeCell ref="E28:E29"/>
    <mergeCell ref="F28:F29"/>
    <mergeCell ref="G28:G29"/>
    <mergeCell ref="V24:V25"/>
    <mergeCell ref="W24:W25"/>
    <mergeCell ref="U28:U29"/>
    <mergeCell ref="C26:C27"/>
    <mergeCell ref="D26:D27"/>
    <mergeCell ref="E26:E27"/>
    <mergeCell ref="F26:F27"/>
    <mergeCell ref="G26:G27"/>
    <mergeCell ref="W22:W23"/>
    <mergeCell ref="C24:C25"/>
    <mergeCell ref="D24:D25"/>
    <mergeCell ref="E24:E25"/>
    <mergeCell ref="F24:F25"/>
    <mergeCell ref="G24:G25"/>
    <mergeCell ref="U24:U25"/>
    <mergeCell ref="D22:D23"/>
    <mergeCell ref="E22:E23"/>
    <mergeCell ref="F22:F23"/>
    <mergeCell ref="G22:G23"/>
    <mergeCell ref="U22:U23"/>
    <mergeCell ref="V22:V23"/>
    <mergeCell ref="W18:W19"/>
    <mergeCell ref="C20:C21"/>
    <mergeCell ref="D20:D21"/>
    <mergeCell ref="E20:E21"/>
    <mergeCell ref="F20:F21"/>
    <mergeCell ref="G20:G21"/>
    <mergeCell ref="U20:U21"/>
    <mergeCell ref="V20:V21"/>
    <mergeCell ref="W20:W21"/>
    <mergeCell ref="D18:D19"/>
    <mergeCell ref="E18:E19"/>
    <mergeCell ref="F18:F19"/>
    <mergeCell ref="G18:G19"/>
    <mergeCell ref="U18:U19"/>
    <mergeCell ref="V18:V19"/>
    <mergeCell ref="W14:W15"/>
    <mergeCell ref="C16:C17"/>
    <mergeCell ref="D16:D17"/>
    <mergeCell ref="E16:E17"/>
    <mergeCell ref="F16:F17"/>
    <mergeCell ref="G16:G17"/>
    <mergeCell ref="U16:U17"/>
    <mergeCell ref="V16:V17"/>
    <mergeCell ref="W16:W17"/>
    <mergeCell ref="D14:D15"/>
    <mergeCell ref="E14:E15"/>
    <mergeCell ref="F14:F15"/>
    <mergeCell ref="G14:G15"/>
    <mergeCell ref="U14:U15"/>
    <mergeCell ref="V14:V15"/>
    <mergeCell ref="V7:V9"/>
    <mergeCell ref="W7:W9"/>
    <mergeCell ref="I8:K8"/>
    <mergeCell ref="L8:N8"/>
    <mergeCell ref="O8:Q8"/>
    <mergeCell ref="R8:T8"/>
    <mergeCell ref="U8:U9"/>
    <mergeCell ref="B24:B25"/>
    <mergeCell ref="B26:B27"/>
    <mergeCell ref="W10:W11"/>
    <mergeCell ref="C12:C13"/>
    <mergeCell ref="D12:D13"/>
    <mergeCell ref="E12:E13"/>
    <mergeCell ref="F12:F13"/>
    <mergeCell ref="G12:G13"/>
    <mergeCell ref="U12:U13"/>
    <mergeCell ref="V12:V13"/>
    <mergeCell ref="W12:W13"/>
    <mergeCell ref="D10:D11"/>
    <mergeCell ref="E10:E11"/>
    <mergeCell ref="F10:F11"/>
    <mergeCell ref="G10:G11"/>
    <mergeCell ref="U10:U11"/>
    <mergeCell ref="V10:V11"/>
    <mergeCell ref="B40:B41"/>
    <mergeCell ref="B37:B38"/>
    <mergeCell ref="B7:B9"/>
    <mergeCell ref="C7:D8"/>
    <mergeCell ref="E7:G8"/>
    <mergeCell ref="I7:U7"/>
    <mergeCell ref="B10:B11"/>
    <mergeCell ref="B28:B29"/>
    <mergeCell ref="B30:B31"/>
    <mergeCell ref="B32:B33"/>
    <mergeCell ref="C10:C11"/>
    <mergeCell ref="C14:C15"/>
    <mergeCell ref="C18:C19"/>
    <mergeCell ref="C22:C23"/>
    <mergeCell ref="B12:B13"/>
    <mergeCell ref="B14:B15"/>
    <mergeCell ref="B16:B17"/>
    <mergeCell ref="B18:B19"/>
    <mergeCell ref="B20:B21"/>
    <mergeCell ref="B22:B23"/>
    <mergeCell ref="D28:D29"/>
    <mergeCell ref="U26:U27"/>
  </mergeCells>
  <phoneticPr fontId="2"/>
  <dataValidations count="4">
    <dataValidation type="list" allowBlank="1" showDropDown="1" showInputMessage="1" showErrorMessage="1" sqref="E10:E21" xr:uid="{A983DFF2-E684-4FBC-85FE-7CBEE8947ECA}">
      <formula1>INDIRECT($AB$2)</formula1>
    </dataValidation>
    <dataValidation type="list" allowBlank="1" showInputMessage="1" showErrorMessage="1" sqref="R10 R12 R14 R16 R18 R20 R22 R24 R26 R28 R30 R32" xr:uid="{815E667C-C819-4B93-84D7-73DA062213F3}">
      <formula1>"0,430"</formula1>
    </dataValidation>
    <dataValidation type="list" allowBlank="1" showInputMessage="1" showErrorMessage="1" sqref="L10 L12 L14 L16 L18 L20 L22 L24 L26 L28 L30 L32" xr:uid="{FEBE357D-A2E0-47EA-BCF4-CB81C0DA1554}">
      <formula1>"550,1370"</formula1>
    </dataValidation>
    <dataValidation type="list" allowBlank="1" showInputMessage="1" showErrorMessage="1" sqref="I10 I12 I14 I16 I18 I20 I22 I24 I26 I28 I30 I32" xr:uid="{BA6B8D47-93D2-438A-995D-CEB4CCDF71C2}">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3F92ECE-D312-446A-9474-C7042611A46C}">
          <x14:formula1>
            <xm:f>INDIRECT('1氏名'!$AF$2:$AG$2)</xm:f>
          </x14:formula1>
          <xm:sqref>O18 O20 O22 O24 O26 O28 O30 O32 O10 O12 O14 O16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tabColor rgb="FF00FF99"/>
    <pageSetUpPr fitToPage="1"/>
  </sheetPr>
  <dimension ref="A1:Y75"/>
  <sheetViews>
    <sheetView view="pageBreakPreview" zoomScale="70" zoomScaleNormal="100" zoomScaleSheetLayoutView="7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103</v>
      </c>
      <c r="P1" s="236"/>
      <c r="Q1" s="236"/>
      <c r="R1" s="236"/>
      <c r="S1" s="236"/>
      <c r="T1" s="236"/>
      <c r="U1" s="236"/>
      <c r="V1" s="236"/>
      <c r="W1" s="236"/>
    </row>
    <row r="2" spans="1:25" ht="20.100000000000001" customHeight="1">
      <c r="A2" s="1" t="s">
        <v>0</v>
      </c>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41">
        <f>'1氏名'!Q4</f>
        <v>0</v>
      </c>
      <c r="R4" s="241"/>
      <c r="S4" s="241"/>
      <c r="T4" s="241"/>
      <c r="U4" s="241"/>
      <c r="V4" s="241"/>
      <c r="W4" s="241"/>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175"/>
      <c r="D8" s="176"/>
      <c r="E8" s="180"/>
      <c r="F8" s="181"/>
      <c r="G8" s="182"/>
      <c r="H8" s="62"/>
      <c r="I8" s="206" t="s">
        <v>7</v>
      </c>
      <c r="J8" s="207"/>
      <c r="K8" s="208"/>
      <c r="L8" s="206" t="s">
        <v>46</v>
      </c>
      <c r="M8" s="207"/>
      <c r="N8" s="208"/>
      <c r="O8" s="246" t="s">
        <v>8</v>
      </c>
      <c r="P8" s="247"/>
      <c r="Q8" s="248"/>
      <c r="R8" s="246" t="s">
        <v>9</v>
      </c>
      <c r="S8" s="247"/>
      <c r="T8" s="248"/>
      <c r="U8" s="209" t="s">
        <v>10</v>
      </c>
      <c r="V8" s="244"/>
      <c r="W8" s="204"/>
    </row>
    <row r="9" spans="1:25" ht="16.5" customHeight="1" thickBot="1">
      <c r="A9" s="5"/>
      <c r="B9" s="172"/>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thickBo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98">
        <f>K10+K11+N10+N11+Q10+Q11+T10+T11</f>
        <v>0</v>
      </c>
      <c r="V10" s="198">
        <f>G10+U10</f>
        <v>0</v>
      </c>
      <c r="W10" s="211">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211"/>
    </row>
    <row r="12" spans="1:25" ht="20.100000000000001" customHeight="1" thickBot="1">
      <c r="A12" s="18"/>
      <c r="B12" s="186" t="s">
        <v>90</v>
      </c>
      <c r="C12" s="188"/>
      <c r="D12" s="190">
        <f>ROUNDDOWN(C12*25%,0)</f>
        <v>0</v>
      </c>
      <c r="E12" s="192"/>
      <c r="F12" s="194"/>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98">
        <f>K12+K13+N12+N13+Q12+Q13+T12+T13</f>
        <v>0</v>
      </c>
      <c r="V12" s="198">
        <f>G12+U12</f>
        <v>0</v>
      </c>
      <c r="W12" s="211">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211"/>
      <c r="X13" s="2"/>
      <c r="Y13" s="2"/>
    </row>
    <row r="14" spans="1:25" ht="20.100000000000001" customHeight="1" thickBot="1">
      <c r="B14" s="186" t="s">
        <v>89</v>
      </c>
      <c r="C14" s="188"/>
      <c r="D14" s="190">
        <f>ROUNDDOWN(C14*25%,0)</f>
        <v>0</v>
      </c>
      <c r="E14" s="192"/>
      <c r="F14" s="194"/>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98">
        <f t="shared" ref="U14:U32" si="4">K14+K15+N14+N15+Q14+Q15+T14+T15</f>
        <v>0</v>
      </c>
      <c r="V14" s="198">
        <f>G14+U14</f>
        <v>0</v>
      </c>
      <c r="W14" s="211">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211"/>
      <c r="X15" s="2"/>
      <c r="Y15" s="2"/>
    </row>
    <row r="16" spans="1:25" ht="20.100000000000001" customHeight="1" thickBot="1">
      <c r="B16" s="186" t="s">
        <v>91</v>
      </c>
      <c r="C16" s="188"/>
      <c r="D16" s="190">
        <f>ROUNDDOWN(C16*25%,0)</f>
        <v>0</v>
      </c>
      <c r="E16" s="192"/>
      <c r="F16" s="194"/>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98">
        <f t="shared" si="4"/>
        <v>0</v>
      </c>
      <c r="V16" s="198">
        <f>G16+U16</f>
        <v>0</v>
      </c>
      <c r="W16" s="211">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211"/>
      <c r="X17" s="2"/>
      <c r="Y17" s="2"/>
    </row>
    <row r="18" spans="2:25" ht="20.100000000000001" customHeight="1" thickBot="1">
      <c r="B18" s="186" t="s">
        <v>92</v>
      </c>
      <c r="C18" s="188"/>
      <c r="D18" s="190">
        <f>ROUNDDOWN(C18*25%,0)</f>
        <v>0</v>
      </c>
      <c r="E18" s="192"/>
      <c r="F18" s="194"/>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98">
        <f t="shared" si="4"/>
        <v>0</v>
      </c>
      <c r="V18" s="198">
        <f>G18+U18</f>
        <v>0</v>
      </c>
      <c r="W18" s="211">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211"/>
      <c r="X19" s="2"/>
      <c r="Y19" s="2"/>
    </row>
    <row r="20" spans="2:25" ht="20.100000000000001" customHeight="1" thickBot="1">
      <c r="B20" s="186" t="s">
        <v>93</v>
      </c>
      <c r="C20" s="188"/>
      <c r="D20" s="190">
        <f>ROUNDDOWN(C20*25%,0)</f>
        <v>0</v>
      </c>
      <c r="E20" s="192"/>
      <c r="F20" s="194"/>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98">
        <f t="shared" si="4"/>
        <v>0</v>
      </c>
      <c r="V20" s="198">
        <f>G20+U20</f>
        <v>0</v>
      </c>
      <c r="W20" s="211">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211"/>
      <c r="X21" s="2"/>
      <c r="Y21" s="2"/>
    </row>
    <row r="22" spans="2:25" ht="20.100000000000001" customHeight="1" thickBot="1">
      <c r="B22" s="186" t="s">
        <v>94</v>
      </c>
      <c r="C22" s="212"/>
      <c r="D22" s="190">
        <f>ROUNDDOWN(C22*25%,0)</f>
        <v>0</v>
      </c>
      <c r="E22" s="214"/>
      <c r="F22" s="216"/>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98">
        <f t="shared" si="4"/>
        <v>0</v>
      </c>
      <c r="V22" s="198">
        <f>G22+U22</f>
        <v>0</v>
      </c>
      <c r="W22" s="211">
        <f>D22+G22+U22</f>
        <v>0</v>
      </c>
      <c r="X22" s="2"/>
      <c r="Y22" s="2"/>
    </row>
    <row r="23" spans="2:25" ht="20.100000000000001" customHeight="1" thickBot="1">
      <c r="B23" s="187"/>
      <c r="C23" s="213"/>
      <c r="D23" s="191"/>
      <c r="E23" s="215"/>
      <c r="F23" s="217"/>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550</v>
      </c>
      <c r="P23" s="110"/>
      <c r="Q23" s="17">
        <f t="shared" ref="Q23" si="10">O23*P23</f>
        <v>0</v>
      </c>
      <c r="R23" s="105">
        <v>0</v>
      </c>
      <c r="S23" s="110"/>
      <c r="T23" s="17">
        <f>R23*S23</f>
        <v>0</v>
      </c>
      <c r="U23" s="199"/>
      <c r="V23" s="199"/>
      <c r="W23" s="211"/>
      <c r="X23" s="2"/>
      <c r="Y23" s="2"/>
    </row>
    <row r="24" spans="2:25" ht="20.100000000000001" customHeight="1" thickBot="1">
      <c r="B24" s="186" t="s">
        <v>95</v>
      </c>
      <c r="C24" s="212"/>
      <c r="D24" s="190">
        <f>ROUNDDOWN(C24*25%,0)</f>
        <v>0</v>
      </c>
      <c r="E24" s="214"/>
      <c r="F24" s="216"/>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98">
        <f t="shared" si="4"/>
        <v>0</v>
      </c>
      <c r="V24" s="198">
        <f>G24+U24</f>
        <v>0</v>
      </c>
      <c r="W24" s="211">
        <f>D24+G24+U24</f>
        <v>0</v>
      </c>
      <c r="X24" s="2"/>
      <c r="Y24" s="2"/>
    </row>
    <row r="25" spans="2:25" ht="20.100000000000001" customHeight="1" thickBot="1">
      <c r="B25" s="187"/>
      <c r="C25" s="213"/>
      <c r="D25" s="191"/>
      <c r="E25" s="215"/>
      <c r="F25" s="217"/>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550</v>
      </c>
      <c r="P25" s="110"/>
      <c r="Q25" s="17">
        <f t="shared" ref="Q25" si="16">O25*P25</f>
        <v>0</v>
      </c>
      <c r="R25" s="105">
        <v>0</v>
      </c>
      <c r="S25" s="110"/>
      <c r="T25" s="17">
        <f>R25*S25</f>
        <v>0</v>
      </c>
      <c r="U25" s="199"/>
      <c r="V25" s="199"/>
      <c r="W25" s="211"/>
      <c r="X25" s="2"/>
      <c r="Y25" s="2"/>
    </row>
    <row r="26" spans="2:25" ht="20.100000000000001" customHeight="1" thickBot="1">
      <c r="B26" s="186" t="s">
        <v>96</v>
      </c>
      <c r="C26" s="212"/>
      <c r="D26" s="190">
        <f>ROUNDDOWN(C26*25%,0)</f>
        <v>0</v>
      </c>
      <c r="E26" s="214"/>
      <c r="F26" s="216"/>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98">
        <f t="shared" si="4"/>
        <v>0</v>
      </c>
      <c r="V26" s="198">
        <f>G26+U26</f>
        <v>0</v>
      </c>
      <c r="W26" s="211">
        <f>D26+G26+U26</f>
        <v>0</v>
      </c>
      <c r="X26" s="2"/>
      <c r="Y26" s="2"/>
    </row>
    <row r="27" spans="2:25" ht="20.100000000000001" customHeight="1" thickBot="1">
      <c r="B27" s="187"/>
      <c r="C27" s="213"/>
      <c r="D27" s="191"/>
      <c r="E27" s="215"/>
      <c r="F27" s="217"/>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550</v>
      </c>
      <c r="P27" s="110"/>
      <c r="Q27" s="17">
        <f>O27*P27</f>
        <v>0</v>
      </c>
      <c r="R27" s="105">
        <v>0</v>
      </c>
      <c r="S27" s="110"/>
      <c r="T27" s="17">
        <f>R27*S27</f>
        <v>0</v>
      </c>
      <c r="U27" s="199"/>
      <c r="V27" s="199"/>
      <c r="W27" s="211"/>
      <c r="X27" s="2"/>
      <c r="Y27" s="2"/>
    </row>
    <row r="28" spans="2:25" ht="20.100000000000001" customHeight="1" thickBot="1">
      <c r="B28" s="186" t="s">
        <v>97</v>
      </c>
      <c r="C28" s="212"/>
      <c r="D28" s="190">
        <f>ROUNDDOWN(C28*25%,0)</f>
        <v>0</v>
      </c>
      <c r="E28" s="214"/>
      <c r="F28" s="216"/>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98">
        <f t="shared" si="4"/>
        <v>0</v>
      </c>
      <c r="V28" s="198">
        <f>G28+U28</f>
        <v>0</v>
      </c>
      <c r="W28" s="211">
        <f>D28+G28+U28</f>
        <v>0</v>
      </c>
      <c r="X28" s="2"/>
      <c r="Y28" s="2"/>
    </row>
    <row r="29" spans="2:25" ht="20.100000000000001" customHeight="1" thickBot="1">
      <c r="B29" s="187"/>
      <c r="C29" s="213"/>
      <c r="D29" s="191"/>
      <c r="E29" s="215"/>
      <c r="F29" s="217"/>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550</v>
      </c>
      <c r="P29" s="110"/>
      <c r="Q29" s="17">
        <f t="shared" ref="Q29" si="24">O29*P29</f>
        <v>0</v>
      </c>
      <c r="R29" s="105">
        <v>0</v>
      </c>
      <c r="S29" s="110"/>
      <c r="T29" s="17">
        <f>R29*S29</f>
        <v>0</v>
      </c>
      <c r="U29" s="199"/>
      <c r="V29" s="199"/>
      <c r="W29" s="211"/>
      <c r="X29" s="2"/>
      <c r="Y29" s="2"/>
    </row>
    <row r="30" spans="2:25" ht="20.100000000000001" customHeight="1" thickBot="1">
      <c r="B30" s="186" t="s">
        <v>98</v>
      </c>
      <c r="C30" s="212"/>
      <c r="D30" s="190">
        <f>ROUNDDOWN(C30*25%,0)</f>
        <v>0</v>
      </c>
      <c r="E30" s="214"/>
      <c r="F30" s="216"/>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98">
        <f t="shared" si="4"/>
        <v>0</v>
      </c>
      <c r="V30" s="198">
        <f>G30+U30</f>
        <v>0</v>
      </c>
      <c r="W30" s="211">
        <f>D30+G30+U30</f>
        <v>0</v>
      </c>
      <c r="X30" s="2"/>
      <c r="Y30" s="2"/>
    </row>
    <row r="31" spans="2:25" ht="20.100000000000001" customHeight="1" thickBot="1">
      <c r="B31" s="187"/>
      <c r="C31" s="213"/>
      <c r="D31" s="191"/>
      <c r="E31" s="215"/>
      <c r="F31" s="217"/>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550</v>
      </c>
      <c r="P31" s="110"/>
      <c r="Q31" s="17">
        <f t="shared" ref="Q31" si="30">O31*P31</f>
        <v>0</v>
      </c>
      <c r="R31" s="105">
        <v>0</v>
      </c>
      <c r="S31" s="110"/>
      <c r="T31" s="17">
        <f>R31*S31</f>
        <v>0</v>
      </c>
      <c r="U31" s="199"/>
      <c r="V31" s="199"/>
      <c r="W31" s="211"/>
      <c r="X31" s="2"/>
      <c r="Y31" s="2"/>
    </row>
    <row r="32" spans="2:25" ht="20.100000000000001" customHeight="1" thickBot="1">
      <c r="B32" s="186" t="s">
        <v>99</v>
      </c>
      <c r="C32" s="212"/>
      <c r="D32" s="190">
        <f>ROUNDDOWN(C32*25%,0)</f>
        <v>0</v>
      </c>
      <c r="E32" s="214"/>
      <c r="F32" s="216"/>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98">
        <f t="shared" si="4"/>
        <v>0</v>
      </c>
      <c r="V32" s="198">
        <f>G32+U32</f>
        <v>0</v>
      </c>
      <c r="W32" s="211">
        <f>D32+G32+U32</f>
        <v>0</v>
      </c>
      <c r="X32" s="2"/>
      <c r="Y32" s="2"/>
    </row>
    <row r="33" spans="2:25" ht="20.100000000000001" customHeight="1" thickBot="1">
      <c r="B33" s="187"/>
      <c r="C33" s="213"/>
      <c r="D33" s="191"/>
      <c r="E33" s="215"/>
      <c r="F33" s="217"/>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550</v>
      </c>
      <c r="P33" s="110"/>
      <c r="Q33" s="17">
        <f t="shared" ref="Q33" si="36">O33*P33</f>
        <v>0</v>
      </c>
      <c r="R33" s="105">
        <v>0</v>
      </c>
      <c r="S33" s="110"/>
      <c r="T33" s="17">
        <f>R33*S33</f>
        <v>0</v>
      </c>
      <c r="U33" s="199"/>
      <c r="V33" s="199"/>
      <c r="W33" s="211"/>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223" t="s">
        <v>52</v>
      </c>
      <c r="N36" s="226" t="s">
        <v>35</v>
      </c>
      <c r="O36" s="78" t="s">
        <v>53</v>
      </c>
      <c r="P36" s="229" t="s">
        <v>54</v>
      </c>
      <c r="Q36" s="230"/>
      <c r="R36" s="231"/>
      <c r="S36" s="232" t="s">
        <v>55</v>
      </c>
      <c r="T36" s="78" t="s">
        <v>56</v>
      </c>
      <c r="U36" s="229" t="s">
        <v>54</v>
      </c>
      <c r="V36" s="230"/>
      <c r="W36" s="231"/>
      <c r="X36" s="2"/>
      <c r="Y36" s="2"/>
    </row>
    <row r="37" spans="2:25" ht="28.5" customHeight="1" thickBot="1">
      <c r="B37" s="166" t="s">
        <v>51</v>
      </c>
      <c r="C37" s="137" t="s">
        <v>44</v>
      </c>
      <c r="D37" s="71" t="s">
        <v>42</v>
      </c>
      <c r="E37" s="72" t="s">
        <v>43</v>
      </c>
      <c r="F37" s="73" t="s">
        <v>45</v>
      </c>
      <c r="G37" s="136" t="s">
        <v>102</v>
      </c>
      <c r="H37" s="2"/>
      <c r="I37" s="2"/>
      <c r="J37" s="2"/>
      <c r="K37" s="2"/>
      <c r="L37" s="2"/>
      <c r="M37" s="224"/>
      <c r="N37" s="227"/>
      <c r="O37" s="79"/>
      <c r="P37" s="80"/>
      <c r="Q37" s="81"/>
      <c r="R37" s="82"/>
      <c r="S37" s="233"/>
      <c r="T37" s="79"/>
      <c r="U37" s="80"/>
      <c r="V37" s="81"/>
      <c r="W37" s="82"/>
      <c r="X37" s="2"/>
      <c r="Y37" s="2"/>
    </row>
    <row r="38" spans="2:25" ht="32.25" customHeight="1" thickBot="1">
      <c r="B38" s="167"/>
      <c r="C38" s="111">
        <f>SUM(D10:D20)*2</f>
        <v>0</v>
      </c>
      <c r="D38" s="111">
        <f>SUM(G10:G20)*2</f>
        <v>0</v>
      </c>
      <c r="E38" s="111">
        <f>SUM(U10:U20)*2</f>
        <v>0</v>
      </c>
      <c r="F38" s="111">
        <f>SUM(V10:V20)*2</f>
        <v>0</v>
      </c>
      <c r="G38" s="111">
        <f>SUM(W10:W20)*2</f>
        <v>0</v>
      </c>
      <c r="I38" s="68"/>
      <c r="L38" s="68"/>
      <c r="M38" s="224"/>
      <c r="N38" s="228"/>
      <c r="O38" s="83"/>
      <c r="P38" s="84"/>
      <c r="Q38" s="85"/>
      <c r="R38" s="86"/>
      <c r="S38" s="234"/>
      <c r="T38" s="83"/>
      <c r="U38" s="84"/>
      <c r="V38" s="85"/>
      <c r="W38" s="86"/>
    </row>
    <row r="39" spans="2:25" ht="9.75" customHeight="1" thickBot="1">
      <c r="M39" s="224"/>
      <c r="N39" s="226" t="s">
        <v>57</v>
      </c>
      <c r="O39" s="78" t="s">
        <v>56</v>
      </c>
      <c r="P39" s="229" t="s">
        <v>54</v>
      </c>
      <c r="Q39" s="230"/>
      <c r="R39" s="231"/>
      <c r="S39" s="232" t="s">
        <v>58</v>
      </c>
      <c r="T39" s="78" t="s">
        <v>56</v>
      </c>
      <c r="U39" s="229" t="s">
        <v>54</v>
      </c>
      <c r="V39" s="230"/>
      <c r="W39" s="231"/>
    </row>
    <row r="40" spans="2:25" ht="28.5" customHeight="1" thickBot="1">
      <c r="B40" s="251" t="s">
        <v>104</v>
      </c>
      <c r="C40" s="139" t="s">
        <v>44</v>
      </c>
      <c r="D40" s="123" t="s">
        <v>42</v>
      </c>
      <c r="E40" s="124" t="s">
        <v>43</v>
      </c>
      <c r="F40" s="125" t="s">
        <v>45</v>
      </c>
      <c r="G40" s="140" t="s">
        <v>102</v>
      </c>
      <c r="H40" s="2"/>
      <c r="I40" s="2"/>
      <c r="J40" s="2"/>
      <c r="K40" s="2"/>
      <c r="L40" s="2"/>
      <c r="M40" s="224"/>
      <c r="N40" s="227"/>
      <c r="O40" s="94"/>
      <c r="P40" s="95"/>
      <c r="Q40" s="96"/>
      <c r="R40" s="97"/>
      <c r="S40" s="227"/>
      <c r="T40" s="94"/>
      <c r="U40" s="95"/>
      <c r="V40" s="96"/>
      <c r="W40" s="97"/>
      <c r="X40" s="2"/>
      <c r="Y40" s="2"/>
    </row>
    <row r="41" spans="2:25" ht="32.25" customHeight="1" thickBot="1">
      <c r="B41" s="252"/>
      <c r="C41" s="122">
        <f>SUM(D10:D32)</f>
        <v>0</v>
      </c>
      <c r="D41" s="122">
        <f>SUM(G10:G32)</f>
        <v>0</v>
      </c>
      <c r="E41" s="122">
        <f>SUM(U10:U32)</f>
        <v>0</v>
      </c>
      <c r="F41" s="122">
        <f>SUM(V10:V32)</f>
        <v>0</v>
      </c>
      <c r="G41" s="122">
        <f>SUM(W10:W32)</f>
        <v>0</v>
      </c>
      <c r="I41" s="68"/>
      <c r="L41" s="68"/>
      <c r="M41" s="225"/>
      <c r="N41" s="228"/>
      <c r="O41" s="98"/>
      <c r="P41" s="99"/>
      <c r="Q41" s="100"/>
      <c r="R41" s="101"/>
      <c r="S41" s="228"/>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0KE4nD+L7YwbtVjwOTsyiWlUPLbGThNedCBjQEB1kwdolHuxnZIVsXfb/3GHHpPmS7rvMCK4jAffeK8COZSdBg==" saltValue="RGmlSqr2N1mOR8wVpU9ZCw==" spinCount="100000" sheet="1" formatCells="0" selectLockedCells="1"/>
  <mergeCells count="137">
    <mergeCell ref="O1:W2"/>
    <mergeCell ref="C4:D4"/>
    <mergeCell ref="I4:K4"/>
    <mergeCell ref="O4:P5"/>
    <mergeCell ref="Q4:W5"/>
    <mergeCell ref="C5:E5"/>
    <mergeCell ref="I5:M5"/>
    <mergeCell ref="M36:M41"/>
    <mergeCell ref="N36:N38"/>
    <mergeCell ref="P36:R36"/>
    <mergeCell ref="S36:S38"/>
    <mergeCell ref="U36:W36"/>
    <mergeCell ref="N39:N41"/>
    <mergeCell ref="P39:R39"/>
    <mergeCell ref="S39:S41"/>
    <mergeCell ref="U39:W39"/>
    <mergeCell ref="W30:W31"/>
    <mergeCell ref="V28:V29"/>
    <mergeCell ref="W28:W29"/>
    <mergeCell ref="W26:W27"/>
    <mergeCell ref="V24:V25"/>
    <mergeCell ref="W24:W25"/>
    <mergeCell ref="U22:U23"/>
    <mergeCell ref="V22:V23"/>
    <mergeCell ref="B32:B33"/>
    <mergeCell ref="C32:C33"/>
    <mergeCell ref="D32:D33"/>
    <mergeCell ref="E32:E33"/>
    <mergeCell ref="F32:F33"/>
    <mergeCell ref="G32:G33"/>
    <mergeCell ref="U32:U33"/>
    <mergeCell ref="V32:V33"/>
    <mergeCell ref="W32:W33"/>
    <mergeCell ref="B30:B31"/>
    <mergeCell ref="C30:C31"/>
    <mergeCell ref="D30:D31"/>
    <mergeCell ref="E30:E31"/>
    <mergeCell ref="F30:F31"/>
    <mergeCell ref="G30:G31"/>
    <mergeCell ref="U30:U31"/>
    <mergeCell ref="V30:V31"/>
    <mergeCell ref="U26:U27"/>
    <mergeCell ref="V26:V27"/>
    <mergeCell ref="B28:B29"/>
    <mergeCell ref="C28:C29"/>
    <mergeCell ref="D28:D29"/>
    <mergeCell ref="E28:E29"/>
    <mergeCell ref="F28:F29"/>
    <mergeCell ref="G28:G29"/>
    <mergeCell ref="U28:U29"/>
    <mergeCell ref="B26:B27"/>
    <mergeCell ref="C26:C27"/>
    <mergeCell ref="D26:D27"/>
    <mergeCell ref="E26:E27"/>
    <mergeCell ref="F26:F27"/>
    <mergeCell ref="G26:G27"/>
    <mergeCell ref="D20:D21"/>
    <mergeCell ref="E20:E21"/>
    <mergeCell ref="F20:F21"/>
    <mergeCell ref="G20:G21"/>
    <mergeCell ref="U20:U21"/>
    <mergeCell ref="V20:V21"/>
    <mergeCell ref="W20:W21"/>
    <mergeCell ref="W22:W23"/>
    <mergeCell ref="B24:B25"/>
    <mergeCell ref="C24:C25"/>
    <mergeCell ref="D24:D25"/>
    <mergeCell ref="E24:E25"/>
    <mergeCell ref="F24:F25"/>
    <mergeCell ref="G24:G25"/>
    <mergeCell ref="U24:U25"/>
    <mergeCell ref="B22:B23"/>
    <mergeCell ref="C22:C23"/>
    <mergeCell ref="D22:D23"/>
    <mergeCell ref="E22:E23"/>
    <mergeCell ref="F22:F23"/>
    <mergeCell ref="G22:G23"/>
    <mergeCell ref="V16:V17"/>
    <mergeCell ref="W16:W17"/>
    <mergeCell ref="B18:B19"/>
    <mergeCell ref="C18:C19"/>
    <mergeCell ref="D18:D19"/>
    <mergeCell ref="E18:E19"/>
    <mergeCell ref="F18:F19"/>
    <mergeCell ref="G18:G19"/>
    <mergeCell ref="U18:U19"/>
    <mergeCell ref="V18:V19"/>
    <mergeCell ref="W18:W19"/>
    <mergeCell ref="V12:V13"/>
    <mergeCell ref="W12:W13"/>
    <mergeCell ref="B14:B15"/>
    <mergeCell ref="C14:C15"/>
    <mergeCell ref="D14:D15"/>
    <mergeCell ref="E14:E15"/>
    <mergeCell ref="F14:F15"/>
    <mergeCell ref="G14:G15"/>
    <mergeCell ref="U14:U15"/>
    <mergeCell ref="V14:V15"/>
    <mergeCell ref="W14:W15"/>
    <mergeCell ref="V7:V9"/>
    <mergeCell ref="W7:W9"/>
    <mergeCell ref="I8:K8"/>
    <mergeCell ref="L8:N8"/>
    <mergeCell ref="O8:Q8"/>
    <mergeCell ref="R8:T8"/>
    <mergeCell ref="U8:U9"/>
    <mergeCell ref="D10:D11"/>
    <mergeCell ref="E10:E11"/>
    <mergeCell ref="F10:F11"/>
    <mergeCell ref="G10:G11"/>
    <mergeCell ref="U10:U11"/>
    <mergeCell ref="V10:V11"/>
    <mergeCell ref="W10:W11"/>
    <mergeCell ref="B40:B41"/>
    <mergeCell ref="B37:B38"/>
    <mergeCell ref="B7:B9"/>
    <mergeCell ref="C7:D8"/>
    <mergeCell ref="E7:G8"/>
    <mergeCell ref="I7:U7"/>
    <mergeCell ref="B10:B11"/>
    <mergeCell ref="B12:B13"/>
    <mergeCell ref="C12:C13"/>
    <mergeCell ref="D12:D13"/>
    <mergeCell ref="E12:E13"/>
    <mergeCell ref="F12:F13"/>
    <mergeCell ref="C10:C11"/>
    <mergeCell ref="G12:G13"/>
    <mergeCell ref="U12:U13"/>
    <mergeCell ref="B16:B17"/>
    <mergeCell ref="C16:C17"/>
    <mergeCell ref="D16:D17"/>
    <mergeCell ref="E16:E17"/>
    <mergeCell ref="F16:F17"/>
    <mergeCell ref="G16:G17"/>
    <mergeCell ref="U16:U17"/>
    <mergeCell ref="B20:B21"/>
    <mergeCell ref="C20:C21"/>
  </mergeCells>
  <phoneticPr fontId="2"/>
  <dataValidations count="4">
    <dataValidation type="list" allowBlank="1" showDropDown="1" showInputMessage="1" showErrorMessage="1" sqref="E10:E21" xr:uid="{84771129-2063-4CDE-8B05-2FDD04E72215}">
      <formula1>INDIRECT($AB$2)</formula1>
    </dataValidation>
    <dataValidation type="list" allowBlank="1" showInputMessage="1" showErrorMessage="1" sqref="R10 R12 R14 R16 R18 R20 R22 R24 R26 R28 R30 R32" xr:uid="{07973FC9-BEBF-433F-8570-BFA26C0D53CA}">
      <formula1>"0,430"</formula1>
    </dataValidation>
    <dataValidation type="list" allowBlank="1" showInputMessage="1" showErrorMessage="1" sqref="L10 L12 L14 L16 L18 L20 L22 L24 L26 L28 L30 L32" xr:uid="{3B06F67D-A100-4AB9-A816-DE6A2FDA8210}">
      <formula1>"550,1370"</formula1>
    </dataValidation>
    <dataValidation type="list" allowBlank="1" showInputMessage="1" showErrorMessage="1" sqref="I10 I12 I14 I16 I18 I20 I22 I24 I26 I28 I30 I32" xr:uid="{8989A797-939C-4F0E-BEFE-BA9737526019}">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2C5CF81-8708-4C86-977D-5253AC9E60ED}">
          <x14:formula1>
            <xm:f>INDIRECT('1氏名'!$AF$2:$AG$2)</xm:f>
          </x14:formula1>
          <xm:sqref>O18 O20 O22 O24 O26 O28 O30 O32 O10 O12 O14 O16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FF99"/>
    <pageSetUpPr fitToPage="1"/>
  </sheetPr>
  <dimension ref="A1:Y75"/>
  <sheetViews>
    <sheetView view="pageBreakPreview" zoomScale="70" zoomScaleNormal="100" zoomScaleSheetLayoutView="7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103</v>
      </c>
      <c r="P1" s="236"/>
      <c r="Q1" s="236"/>
      <c r="R1" s="236"/>
      <c r="S1" s="236"/>
      <c r="T1" s="236"/>
      <c r="U1" s="236"/>
      <c r="V1" s="236"/>
      <c r="W1" s="236"/>
    </row>
    <row r="2" spans="1:25" ht="20.100000000000001" customHeight="1">
      <c r="A2" s="1" t="s">
        <v>0</v>
      </c>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41">
        <f>'1氏名'!Q4</f>
        <v>0</v>
      </c>
      <c r="R4" s="241"/>
      <c r="S4" s="241"/>
      <c r="T4" s="241"/>
      <c r="U4" s="241"/>
      <c r="V4" s="241"/>
      <c r="W4" s="241"/>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175"/>
      <c r="D8" s="176"/>
      <c r="E8" s="180"/>
      <c r="F8" s="181"/>
      <c r="G8" s="182"/>
      <c r="H8" s="62"/>
      <c r="I8" s="206" t="s">
        <v>7</v>
      </c>
      <c r="J8" s="207"/>
      <c r="K8" s="208"/>
      <c r="L8" s="206" t="s">
        <v>46</v>
      </c>
      <c r="M8" s="207"/>
      <c r="N8" s="208"/>
      <c r="O8" s="246" t="s">
        <v>8</v>
      </c>
      <c r="P8" s="247"/>
      <c r="Q8" s="248"/>
      <c r="R8" s="246" t="s">
        <v>9</v>
      </c>
      <c r="S8" s="247"/>
      <c r="T8" s="248"/>
      <c r="U8" s="209" t="s">
        <v>10</v>
      </c>
      <c r="V8" s="244"/>
      <c r="W8" s="204"/>
    </row>
    <row r="9" spans="1:25" ht="16.5" customHeight="1" thickBot="1">
      <c r="A9" s="5"/>
      <c r="B9" s="172"/>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thickBo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98">
        <f>K10+K11+N10+N11+Q10+Q11+T10+T11</f>
        <v>0</v>
      </c>
      <c r="V10" s="198">
        <f>G10+U10</f>
        <v>0</v>
      </c>
      <c r="W10" s="211">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211"/>
    </row>
    <row r="12" spans="1:25" ht="20.100000000000001" customHeight="1" thickBot="1">
      <c r="A12" s="18"/>
      <c r="B12" s="186" t="s">
        <v>90</v>
      </c>
      <c r="C12" s="188"/>
      <c r="D12" s="190">
        <f>ROUNDDOWN(C12*25%,0)</f>
        <v>0</v>
      </c>
      <c r="E12" s="192"/>
      <c r="F12" s="194"/>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98">
        <f>K12+K13+N12+N13+Q12+Q13+T12+T13</f>
        <v>0</v>
      </c>
      <c r="V12" s="198">
        <f>G12+U12</f>
        <v>0</v>
      </c>
      <c r="W12" s="211">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211"/>
      <c r="X13" s="2"/>
      <c r="Y13" s="2"/>
    </row>
    <row r="14" spans="1:25" ht="20.100000000000001" customHeight="1" thickBot="1">
      <c r="B14" s="186" t="s">
        <v>89</v>
      </c>
      <c r="C14" s="188"/>
      <c r="D14" s="190">
        <f>ROUNDDOWN(C14*25%,0)</f>
        <v>0</v>
      </c>
      <c r="E14" s="192"/>
      <c r="F14" s="194"/>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98">
        <f t="shared" ref="U14:U32" si="4">K14+K15+N14+N15+Q14+Q15+T14+T15</f>
        <v>0</v>
      </c>
      <c r="V14" s="198">
        <f>G14+U14</f>
        <v>0</v>
      </c>
      <c r="W14" s="211">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211"/>
      <c r="X15" s="2"/>
      <c r="Y15" s="2"/>
    </row>
    <row r="16" spans="1:25" ht="20.100000000000001" customHeight="1" thickBot="1">
      <c r="B16" s="186" t="s">
        <v>91</v>
      </c>
      <c r="C16" s="188"/>
      <c r="D16" s="190">
        <f>ROUNDDOWN(C16*25%,0)</f>
        <v>0</v>
      </c>
      <c r="E16" s="192"/>
      <c r="F16" s="194"/>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98">
        <f t="shared" si="4"/>
        <v>0</v>
      </c>
      <c r="V16" s="198">
        <f>G16+U16</f>
        <v>0</v>
      </c>
      <c r="W16" s="211">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211"/>
      <c r="X17" s="2"/>
      <c r="Y17" s="2"/>
    </row>
    <row r="18" spans="2:25" ht="20.100000000000001" customHeight="1" thickBot="1">
      <c r="B18" s="186" t="s">
        <v>92</v>
      </c>
      <c r="C18" s="188"/>
      <c r="D18" s="190">
        <f>ROUNDDOWN(C18*25%,0)</f>
        <v>0</v>
      </c>
      <c r="E18" s="192"/>
      <c r="F18" s="194"/>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98">
        <f t="shared" si="4"/>
        <v>0</v>
      </c>
      <c r="V18" s="198">
        <f>G18+U18</f>
        <v>0</v>
      </c>
      <c r="W18" s="211">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211"/>
      <c r="X19" s="2"/>
      <c r="Y19" s="2"/>
    </row>
    <row r="20" spans="2:25" ht="20.100000000000001" customHeight="1" thickBot="1">
      <c r="B20" s="186" t="s">
        <v>93</v>
      </c>
      <c r="C20" s="188"/>
      <c r="D20" s="190">
        <f>ROUNDDOWN(C20*25%,0)</f>
        <v>0</v>
      </c>
      <c r="E20" s="192"/>
      <c r="F20" s="194"/>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98">
        <f t="shared" si="4"/>
        <v>0</v>
      </c>
      <c r="V20" s="198">
        <f>G20+U20</f>
        <v>0</v>
      </c>
      <c r="W20" s="211">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211"/>
      <c r="X21" s="2"/>
      <c r="Y21" s="2"/>
    </row>
    <row r="22" spans="2:25" ht="20.100000000000001" customHeight="1" thickBot="1">
      <c r="B22" s="186" t="s">
        <v>94</v>
      </c>
      <c r="C22" s="212"/>
      <c r="D22" s="190">
        <f>ROUNDDOWN(C22*25%,0)</f>
        <v>0</v>
      </c>
      <c r="E22" s="214"/>
      <c r="F22" s="216"/>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98">
        <f t="shared" si="4"/>
        <v>0</v>
      </c>
      <c r="V22" s="198">
        <f>G22+U22</f>
        <v>0</v>
      </c>
      <c r="W22" s="211">
        <f>D22+G22+U22</f>
        <v>0</v>
      </c>
      <c r="X22" s="2"/>
      <c r="Y22" s="2"/>
    </row>
    <row r="23" spans="2:25" ht="20.100000000000001" customHeight="1" thickBot="1">
      <c r="B23" s="187"/>
      <c r="C23" s="213"/>
      <c r="D23" s="191"/>
      <c r="E23" s="215"/>
      <c r="F23" s="217"/>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550</v>
      </c>
      <c r="P23" s="110"/>
      <c r="Q23" s="17">
        <f t="shared" ref="Q23" si="10">O23*P23</f>
        <v>0</v>
      </c>
      <c r="R23" s="105">
        <v>0</v>
      </c>
      <c r="S23" s="110"/>
      <c r="T23" s="17">
        <f>R23*S23</f>
        <v>0</v>
      </c>
      <c r="U23" s="199"/>
      <c r="V23" s="199"/>
      <c r="W23" s="211"/>
      <c r="X23" s="2"/>
      <c r="Y23" s="2"/>
    </row>
    <row r="24" spans="2:25" ht="20.100000000000001" customHeight="1" thickBot="1">
      <c r="B24" s="186" t="s">
        <v>95</v>
      </c>
      <c r="C24" s="212"/>
      <c r="D24" s="190">
        <f>ROUNDDOWN(C24*25%,0)</f>
        <v>0</v>
      </c>
      <c r="E24" s="214"/>
      <c r="F24" s="216"/>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98">
        <f t="shared" si="4"/>
        <v>0</v>
      </c>
      <c r="V24" s="198">
        <f>G24+U24</f>
        <v>0</v>
      </c>
      <c r="W24" s="211">
        <f>D24+G24+U24</f>
        <v>0</v>
      </c>
      <c r="X24" s="2"/>
      <c r="Y24" s="2"/>
    </row>
    <row r="25" spans="2:25" ht="20.100000000000001" customHeight="1" thickBot="1">
      <c r="B25" s="187"/>
      <c r="C25" s="213"/>
      <c r="D25" s="191"/>
      <c r="E25" s="215"/>
      <c r="F25" s="217"/>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550</v>
      </c>
      <c r="P25" s="110"/>
      <c r="Q25" s="17">
        <f t="shared" ref="Q25" si="16">O25*P25</f>
        <v>0</v>
      </c>
      <c r="R25" s="105">
        <v>0</v>
      </c>
      <c r="S25" s="110"/>
      <c r="T25" s="17">
        <f>R25*S25</f>
        <v>0</v>
      </c>
      <c r="U25" s="199"/>
      <c r="V25" s="199"/>
      <c r="W25" s="211"/>
      <c r="X25" s="2"/>
      <c r="Y25" s="2"/>
    </row>
    <row r="26" spans="2:25" ht="20.100000000000001" customHeight="1" thickBot="1">
      <c r="B26" s="186" t="s">
        <v>96</v>
      </c>
      <c r="C26" s="212"/>
      <c r="D26" s="190">
        <f>ROUNDDOWN(C26*25%,0)</f>
        <v>0</v>
      </c>
      <c r="E26" s="214"/>
      <c r="F26" s="216"/>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98">
        <f t="shared" si="4"/>
        <v>0</v>
      </c>
      <c r="V26" s="198">
        <f>G26+U26</f>
        <v>0</v>
      </c>
      <c r="W26" s="211">
        <f>D26+G26+U26</f>
        <v>0</v>
      </c>
      <c r="X26" s="2"/>
      <c r="Y26" s="2"/>
    </row>
    <row r="27" spans="2:25" ht="20.100000000000001" customHeight="1" thickBot="1">
      <c r="B27" s="187"/>
      <c r="C27" s="213"/>
      <c r="D27" s="191"/>
      <c r="E27" s="215"/>
      <c r="F27" s="217"/>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550</v>
      </c>
      <c r="P27" s="110"/>
      <c r="Q27" s="17">
        <f>O27*P27</f>
        <v>0</v>
      </c>
      <c r="R27" s="105">
        <v>0</v>
      </c>
      <c r="S27" s="110"/>
      <c r="T27" s="17">
        <f>R27*S27</f>
        <v>0</v>
      </c>
      <c r="U27" s="199"/>
      <c r="V27" s="199"/>
      <c r="W27" s="211"/>
      <c r="X27" s="2"/>
      <c r="Y27" s="2"/>
    </row>
    <row r="28" spans="2:25" ht="20.100000000000001" customHeight="1" thickBot="1">
      <c r="B28" s="186" t="s">
        <v>97</v>
      </c>
      <c r="C28" s="212"/>
      <c r="D28" s="190">
        <f>ROUNDDOWN(C28*25%,0)</f>
        <v>0</v>
      </c>
      <c r="E28" s="214"/>
      <c r="F28" s="216"/>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98">
        <f t="shared" si="4"/>
        <v>0</v>
      </c>
      <c r="V28" s="198">
        <f>G28+U28</f>
        <v>0</v>
      </c>
      <c r="W28" s="211">
        <f>D28+G28+U28</f>
        <v>0</v>
      </c>
      <c r="X28" s="2"/>
      <c r="Y28" s="2"/>
    </row>
    <row r="29" spans="2:25" ht="20.100000000000001" customHeight="1" thickBot="1">
      <c r="B29" s="187"/>
      <c r="C29" s="213"/>
      <c r="D29" s="191"/>
      <c r="E29" s="215"/>
      <c r="F29" s="217"/>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550</v>
      </c>
      <c r="P29" s="110"/>
      <c r="Q29" s="17">
        <f t="shared" ref="Q29" si="24">O29*P29</f>
        <v>0</v>
      </c>
      <c r="R29" s="105">
        <v>0</v>
      </c>
      <c r="S29" s="110"/>
      <c r="T29" s="17">
        <f>R29*S29</f>
        <v>0</v>
      </c>
      <c r="U29" s="199"/>
      <c r="V29" s="199"/>
      <c r="W29" s="211"/>
      <c r="X29" s="2"/>
      <c r="Y29" s="2"/>
    </row>
    <row r="30" spans="2:25" ht="20.100000000000001" customHeight="1" thickBot="1">
      <c r="B30" s="186" t="s">
        <v>98</v>
      </c>
      <c r="C30" s="212"/>
      <c r="D30" s="190">
        <f>ROUNDDOWN(C30*25%,0)</f>
        <v>0</v>
      </c>
      <c r="E30" s="214"/>
      <c r="F30" s="216"/>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98">
        <f t="shared" si="4"/>
        <v>0</v>
      </c>
      <c r="V30" s="198">
        <f>G30+U30</f>
        <v>0</v>
      </c>
      <c r="W30" s="211">
        <f>D30+G30+U30</f>
        <v>0</v>
      </c>
      <c r="X30" s="2"/>
      <c r="Y30" s="2"/>
    </row>
    <row r="31" spans="2:25" ht="20.100000000000001" customHeight="1" thickBot="1">
      <c r="B31" s="187"/>
      <c r="C31" s="213"/>
      <c r="D31" s="191"/>
      <c r="E31" s="215"/>
      <c r="F31" s="217"/>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550</v>
      </c>
      <c r="P31" s="110"/>
      <c r="Q31" s="17">
        <f t="shared" ref="Q31" si="30">O31*P31</f>
        <v>0</v>
      </c>
      <c r="R31" s="105">
        <v>0</v>
      </c>
      <c r="S31" s="110"/>
      <c r="T31" s="17">
        <f>R31*S31</f>
        <v>0</v>
      </c>
      <c r="U31" s="199"/>
      <c r="V31" s="199"/>
      <c r="W31" s="211"/>
      <c r="X31" s="2"/>
      <c r="Y31" s="2"/>
    </row>
    <row r="32" spans="2:25" ht="20.100000000000001" customHeight="1" thickBot="1">
      <c r="B32" s="186" t="s">
        <v>99</v>
      </c>
      <c r="C32" s="212"/>
      <c r="D32" s="190">
        <f>ROUNDDOWN(C32*25%,0)</f>
        <v>0</v>
      </c>
      <c r="E32" s="214"/>
      <c r="F32" s="216"/>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98">
        <f t="shared" si="4"/>
        <v>0</v>
      </c>
      <c r="V32" s="198">
        <f>G32+U32</f>
        <v>0</v>
      </c>
      <c r="W32" s="211">
        <f>D32+G32+U32</f>
        <v>0</v>
      </c>
      <c r="X32" s="2"/>
      <c r="Y32" s="2"/>
    </row>
    <row r="33" spans="2:25" ht="20.100000000000001" customHeight="1" thickBot="1">
      <c r="B33" s="187"/>
      <c r="C33" s="213"/>
      <c r="D33" s="191"/>
      <c r="E33" s="215"/>
      <c r="F33" s="217"/>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550</v>
      </c>
      <c r="P33" s="110"/>
      <c r="Q33" s="17">
        <f t="shared" ref="Q33" si="36">O33*P33</f>
        <v>0</v>
      </c>
      <c r="R33" s="105">
        <v>0</v>
      </c>
      <c r="S33" s="110"/>
      <c r="T33" s="17">
        <f>R33*S33</f>
        <v>0</v>
      </c>
      <c r="U33" s="199"/>
      <c r="V33" s="199"/>
      <c r="W33" s="211"/>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223" t="s">
        <v>52</v>
      </c>
      <c r="N36" s="226" t="s">
        <v>35</v>
      </c>
      <c r="O36" s="78" t="s">
        <v>53</v>
      </c>
      <c r="P36" s="229" t="s">
        <v>54</v>
      </c>
      <c r="Q36" s="230"/>
      <c r="R36" s="231"/>
      <c r="S36" s="232" t="s">
        <v>55</v>
      </c>
      <c r="T36" s="78" t="s">
        <v>56</v>
      </c>
      <c r="U36" s="229" t="s">
        <v>54</v>
      </c>
      <c r="V36" s="230"/>
      <c r="W36" s="231"/>
      <c r="X36" s="2"/>
      <c r="Y36" s="2"/>
    </row>
    <row r="37" spans="2:25" ht="28.5" customHeight="1" thickBot="1">
      <c r="B37" s="166" t="s">
        <v>51</v>
      </c>
      <c r="C37" s="137" t="s">
        <v>44</v>
      </c>
      <c r="D37" s="71" t="s">
        <v>42</v>
      </c>
      <c r="E37" s="72" t="s">
        <v>43</v>
      </c>
      <c r="F37" s="73" t="s">
        <v>45</v>
      </c>
      <c r="G37" s="136" t="s">
        <v>102</v>
      </c>
      <c r="H37" s="2"/>
      <c r="I37" s="2"/>
      <c r="J37" s="2"/>
      <c r="K37" s="2"/>
      <c r="L37" s="2"/>
      <c r="M37" s="224"/>
      <c r="N37" s="227"/>
      <c r="O37" s="79"/>
      <c r="P37" s="80"/>
      <c r="Q37" s="81"/>
      <c r="R37" s="82"/>
      <c r="S37" s="233"/>
      <c r="T37" s="79"/>
      <c r="U37" s="80"/>
      <c r="V37" s="81"/>
      <c r="W37" s="82"/>
      <c r="X37" s="2"/>
      <c r="Y37" s="2"/>
    </row>
    <row r="38" spans="2:25" ht="32.25" customHeight="1" thickBot="1">
      <c r="B38" s="167"/>
      <c r="C38" s="111">
        <f>SUM(D10:D20)*2</f>
        <v>0</v>
      </c>
      <c r="D38" s="111">
        <f>SUM(G10:G20)*2</f>
        <v>0</v>
      </c>
      <c r="E38" s="111">
        <f>SUM(U10:U20)*2</f>
        <v>0</v>
      </c>
      <c r="F38" s="111">
        <f>SUM(V10:V20)*2</f>
        <v>0</v>
      </c>
      <c r="G38" s="111">
        <f>SUM(W10:W20)*2</f>
        <v>0</v>
      </c>
      <c r="I38" s="68"/>
      <c r="L38" s="68"/>
      <c r="M38" s="224"/>
      <c r="N38" s="228"/>
      <c r="O38" s="83"/>
      <c r="P38" s="84"/>
      <c r="Q38" s="85"/>
      <c r="R38" s="86"/>
      <c r="S38" s="234"/>
      <c r="T38" s="83"/>
      <c r="U38" s="84"/>
      <c r="V38" s="85"/>
      <c r="W38" s="86"/>
    </row>
    <row r="39" spans="2:25" ht="9.75" customHeight="1" thickBot="1">
      <c r="M39" s="224"/>
      <c r="N39" s="226" t="s">
        <v>57</v>
      </c>
      <c r="O39" s="78" t="s">
        <v>56</v>
      </c>
      <c r="P39" s="229" t="s">
        <v>54</v>
      </c>
      <c r="Q39" s="230"/>
      <c r="R39" s="231"/>
      <c r="S39" s="232" t="s">
        <v>58</v>
      </c>
      <c r="T39" s="78" t="s">
        <v>56</v>
      </c>
      <c r="U39" s="229" t="s">
        <v>54</v>
      </c>
      <c r="V39" s="230"/>
      <c r="W39" s="231"/>
    </row>
    <row r="40" spans="2:25" ht="28.5" customHeight="1" thickBot="1">
      <c r="B40" s="251" t="s">
        <v>104</v>
      </c>
      <c r="C40" s="139" t="s">
        <v>44</v>
      </c>
      <c r="D40" s="123" t="s">
        <v>42</v>
      </c>
      <c r="E40" s="124" t="s">
        <v>43</v>
      </c>
      <c r="F40" s="125" t="s">
        <v>45</v>
      </c>
      <c r="G40" s="140" t="s">
        <v>102</v>
      </c>
      <c r="H40" s="2"/>
      <c r="I40" s="2"/>
      <c r="J40" s="2"/>
      <c r="K40" s="2"/>
      <c r="L40" s="2"/>
      <c r="M40" s="224"/>
      <c r="N40" s="227"/>
      <c r="O40" s="94"/>
      <c r="P40" s="95"/>
      <c r="Q40" s="96"/>
      <c r="R40" s="97"/>
      <c r="S40" s="227"/>
      <c r="T40" s="94"/>
      <c r="U40" s="95"/>
      <c r="V40" s="96"/>
      <c r="W40" s="97"/>
      <c r="X40" s="2"/>
      <c r="Y40" s="2"/>
    </row>
    <row r="41" spans="2:25" ht="32.25" customHeight="1" thickBot="1">
      <c r="B41" s="252"/>
      <c r="C41" s="122">
        <f>SUM(D10:D32)</f>
        <v>0</v>
      </c>
      <c r="D41" s="122">
        <f>SUM(G10:G32)</f>
        <v>0</v>
      </c>
      <c r="E41" s="122">
        <f>SUM(U10:U32)</f>
        <v>0</v>
      </c>
      <c r="F41" s="122">
        <f>SUM(V10:V32)</f>
        <v>0</v>
      </c>
      <c r="G41" s="122">
        <f>SUM(W10:W32)</f>
        <v>0</v>
      </c>
      <c r="I41" s="68"/>
      <c r="L41" s="68"/>
      <c r="M41" s="225"/>
      <c r="N41" s="228"/>
      <c r="O41" s="98"/>
      <c r="P41" s="99"/>
      <c r="Q41" s="100"/>
      <c r="R41" s="101"/>
      <c r="S41" s="228"/>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9BYpnO+WUluKTk5SWxCrZULC/4GXi+gQonDdg6Z5h8+LoCMA+o6KMwVe1BO5d6HkLY9zSJIGZJoc7wH7u0k6NQ==" saltValue="n13MIq9iXCqbhNHFU/lJMA==" spinCount="100000" sheet="1" formatCells="0" selectLockedCells="1"/>
  <mergeCells count="137">
    <mergeCell ref="B30:B31"/>
    <mergeCell ref="C30:C31"/>
    <mergeCell ref="D30:D31"/>
    <mergeCell ref="E30:E31"/>
    <mergeCell ref="F30:F31"/>
    <mergeCell ref="G30:G31"/>
    <mergeCell ref="B32:B33"/>
    <mergeCell ref="C32:C33"/>
    <mergeCell ref="D32:D33"/>
    <mergeCell ref="E32:E33"/>
    <mergeCell ref="F32:F33"/>
    <mergeCell ref="G32:G33"/>
    <mergeCell ref="U32:U33"/>
    <mergeCell ref="W32:W33"/>
    <mergeCell ref="V32:V33"/>
    <mergeCell ref="G26:G27"/>
    <mergeCell ref="U30:U31"/>
    <mergeCell ref="V30:V31"/>
    <mergeCell ref="U26:U27"/>
    <mergeCell ref="V26:V27"/>
    <mergeCell ref="O1:W2"/>
    <mergeCell ref="V28:V29"/>
    <mergeCell ref="W28:W29"/>
    <mergeCell ref="W26:W27"/>
    <mergeCell ref="V16:V17"/>
    <mergeCell ref="W16:W17"/>
    <mergeCell ref="V18:V19"/>
    <mergeCell ref="W18:W19"/>
    <mergeCell ref="W12:W13"/>
    <mergeCell ref="G12:G13"/>
    <mergeCell ref="U12:U13"/>
    <mergeCell ref="V12:V13"/>
    <mergeCell ref="U10:U11"/>
    <mergeCell ref="C4:D4"/>
    <mergeCell ref="I4:K4"/>
    <mergeCell ref="O4:P5"/>
    <mergeCell ref="Q4:W5"/>
    <mergeCell ref="C5:E5"/>
    <mergeCell ref="I5:M5"/>
    <mergeCell ref="W30:W31"/>
    <mergeCell ref="B40:B41"/>
    <mergeCell ref="P39:R39"/>
    <mergeCell ref="S39:S41"/>
    <mergeCell ref="U39:W39"/>
    <mergeCell ref="M36:M41"/>
    <mergeCell ref="N36:N38"/>
    <mergeCell ref="P36:R36"/>
    <mergeCell ref="S36:S38"/>
    <mergeCell ref="U36:W36"/>
    <mergeCell ref="N39:N41"/>
    <mergeCell ref="B37:B38"/>
    <mergeCell ref="U24:U25"/>
    <mergeCell ref="V24:V25"/>
    <mergeCell ref="W24:W25"/>
    <mergeCell ref="G28:G29"/>
    <mergeCell ref="U28:U29"/>
    <mergeCell ref="G24:G25"/>
    <mergeCell ref="B24:B25"/>
    <mergeCell ref="C24:C25"/>
    <mergeCell ref="D24:D25"/>
    <mergeCell ref="E24:E25"/>
    <mergeCell ref="F24:F25"/>
    <mergeCell ref="B28:B29"/>
    <mergeCell ref="C28:C29"/>
    <mergeCell ref="D28:D29"/>
    <mergeCell ref="E28:E29"/>
    <mergeCell ref="F28:F29"/>
    <mergeCell ref="B26:B27"/>
    <mergeCell ref="C26:C27"/>
    <mergeCell ref="D26:D27"/>
    <mergeCell ref="E26:E27"/>
    <mergeCell ref="F26:F27"/>
    <mergeCell ref="B22:B23"/>
    <mergeCell ref="C22:C23"/>
    <mergeCell ref="D22:D23"/>
    <mergeCell ref="E22:E23"/>
    <mergeCell ref="F22:F23"/>
    <mergeCell ref="V22:V23"/>
    <mergeCell ref="W22:W23"/>
    <mergeCell ref="B20:B21"/>
    <mergeCell ref="C20:C21"/>
    <mergeCell ref="D20:D21"/>
    <mergeCell ref="E20:E21"/>
    <mergeCell ref="F20:F21"/>
    <mergeCell ref="G20:G21"/>
    <mergeCell ref="U20:U21"/>
    <mergeCell ref="V20:V21"/>
    <mergeCell ref="W20:W21"/>
    <mergeCell ref="G22:G23"/>
    <mergeCell ref="U22:U23"/>
    <mergeCell ref="B18:B19"/>
    <mergeCell ref="C18:C19"/>
    <mergeCell ref="D18:D19"/>
    <mergeCell ref="E18:E19"/>
    <mergeCell ref="F18:F19"/>
    <mergeCell ref="G18:G19"/>
    <mergeCell ref="U18:U19"/>
    <mergeCell ref="B16:B17"/>
    <mergeCell ref="C16:C17"/>
    <mergeCell ref="D16:D17"/>
    <mergeCell ref="E16:E17"/>
    <mergeCell ref="F16:F17"/>
    <mergeCell ref="G16:G17"/>
    <mergeCell ref="U16:U17"/>
    <mergeCell ref="B14:B15"/>
    <mergeCell ref="C14:C15"/>
    <mergeCell ref="D14:D15"/>
    <mergeCell ref="E14:E15"/>
    <mergeCell ref="F14:F15"/>
    <mergeCell ref="G14:G15"/>
    <mergeCell ref="U14:U15"/>
    <mergeCell ref="V14:V15"/>
    <mergeCell ref="W14:W15"/>
    <mergeCell ref="B12:B13"/>
    <mergeCell ref="C12:C13"/>
    <mergeCell ref="D12:D13"/>
    <mergeCell ref="E12:E13"/>
    <mergeCell ref="F12:F13"/>
    <mergeCell ref="V7:V9"/>
    <mergeCell ref="W7:W9"/>
    <mergeCell ref="I8:K8"/>
    <mergeCell ref="L8:N8"/>
    <mergeCell ref="O8:Q8"/>
    <mergeCell ref="R8:T8"/>
    <mergeCell ref="U8:U9"/>
    <mergeCell ref="V10:V11"/>
    <mergeCell ref="W10:W11"/>
    <mergeCell ref="B7:B9"/>
    <mergeCell ref="C7:D8"/>
    <mergeCell ref="E7:G8"/>
    <mergeCell ref="I7:U7"/>
    <mergeCell ref="B10:B11"/>
    <mergeCell ref="C10:C11"/>
    <mergeCell ref="D10:D11"/>
    <mergeCell ref="E10:E11"/>
    <mergeCell ref="F10:F11"/>
    <mergeCell ref="G10:G11"/>
  </mergeCells>
  <phoneticPr fontId="2"/>
  <dataValidations count="4">
    <dataValidation type="list" allowBlank="1" showDropDown="1" showInputMessage="1" showErrorMessage="1" sqref="E10:E21" xr:uid="{5DEC963F-F7E3-48AA-892E-41785D3B53F7}">
      <formula1>INDIRECT($AB$2)</formula1>
    </dataValidation>
    <dataValidation type="list" allowBlank="1" showInputMessage="1" showErrorMessage="1" sqref="R10 R12 R14 R16 R18 R20 R22 R24 R26 R28 R30 R32" xr:uid="{A269F69F-AB3F-4EED-9440-52003F1BC150}">
      <formula1>"0,430"</formula1>
    </dataValidation>
    <dataValidation type="list" allowBlank="1" showInputMessage="1" showErrorMessage="1" sqref="L10 L12 L14 L16 L18 L20 L22 L24 L26 L28 L30 L32" xr:uid="{3E5F40F0-1329-4A73-A59E-76F750D6FC49}">
      <formula1>"550,1370"</formula1>
    </dataValidation>
    <dataValidation type="list" allowBlank="1" showInputMessage="1" showErrorMessage="1" sqref="I10 I12 I14 I16 I18 I20 I22 I24 I26 I28 I30 I32" xr:uid="{50A683E1-B46C-4198-9F56-25F37C7EE84F}">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0F09E38-4505-47CF-8BE8-E4F1C6944C11}">
          <x14:formula1>
            <xm:f>INDIRECT('1氏名'!$AF$2:$AG$2)</xm:f>
          </x14:formula1>
          <xm:sqref>O18 O20 O22 O24 O26 O28 O30 O32 O10 O12 O14 O16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FF99"/>
    <pageSetUpPr fitToPage="1"/>
  </sheetPr>
  <dimension ref="A1:Y75"/>
  <sheetViews>
    <sheetView view="pageBreakPreview" zoomScale="70" zoomScaleNormal="100" zoomScaleSheetLayoutView="7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103</v>
      </c>
      <c r="P1" s="236"/>
      <c r="Q1" s="236"/>
      <c r="R1" s="236"/>
      <c r="S1" s="236"/>
      <c r="T1" s="236"/>
      <c r="U1" s="236"/>
      <c r="V1" s="236"/>
      <c r="W1" s="236"/>
    </row>
    <row r="2" spans="1:25" ht="20.100000000000001" customHeight="1">
      <c r="A2" s="1" t="s">
        <v>0</v>
      </c>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41">
        <f>'1氏名'!Q4</f>
        <v>0</v>
      </c>
      <c r="R4" s="241"/>
      <c r="S4" s="241"/>
      <c r="T4" s="241"/>
      <c r="U4" s="241"/>
      <c r="V4" s="241"/>
      <c r="W4" s="241"/>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175"/>
      <c r="D8" s="176"/>
      <c r="E8" s="180"/>
      <c r="F8" s="181"/>
      <c r="G8" s="182"/>
      <c r="H8" s="62"/>
      <c r="I8" s="206" t="s">
        <v>7</v>
      </c>
      <c r="J8" s="207"/>
      <c r="K8" s="208"/>
      <c r="L8" s="206" t="s">
        <v>46</v>
      </c>
      <c r="M8" s="207"/>
      <c r="N8" s="208"/>
      <c r="O8" s="246" t="s">
        <v>8</v>
      </c>
      <c r="P8" s="247"/>
      <c r="Q8" s="248"/>
      <c r="R8" s="246" t="s">
        <v>9</v>
      </c>
      <c r="S8" s="247"/>
      <c r="T8" s="248"/>
      <c r="U8" s="209" t="s">
        <v>10</v>
      </c>
      <c r="V8" s="244"/>
      <c r="W8" s="204"/>
    </row>
    <row r="9" spans="1:25" ht="16.5" customHeight="1" thickBot="1">
      <c r="A9" s="5"/>
      <c r="B9" s="172"/>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thickBo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98">
        <f>K10+K11+N10+N11+Q10+Q11+T10+T11</f>
        <v>0</v>
      </c>
      <c r="V10" s="198">
        <f>G10+U10</f>
        <v>0</v>
      </c>
      <c r="W10" s="211">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211"/>
    </row>
    <row r="12" spans="1:25" ht="20.100000000000001" customHeight="1" thickBot="1">
      <c r="A12" s="18"/>
      <c r="B12" s="186" t="s">
        <v>90</v>
      </c>
      <c r="C12" s="188"/>
      <c r="D12" s="190">
        <f>ROUNDDOWN(C12*25%,0)</f>
        <v>0</v>
      </c>
      <c r="E12" s="192"/>
      <c r="F12" s="194"/>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98">
        <f>K12+K13+N12+N13+Q12+Q13+T12+T13</f>
        <v>0</v>
      </c>
      <c r="V12" s="198">
        <f>G12+U12</f>
        <v>0</v>
      </c>
      <c r="W12" s="211">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211"/>
      <c r="X13" s="2"/>
      <c r="Y13" s="2"/>
    </row>
    <row r="14" spans="1:25" ht="20.100000000000001" customHeight="1" thickBot="1">
      <c r="B14" s="186" t="s">
        <v>89</v>
      </c>
      <c r="C14" s="188"/>
      <c r="D14" s="190">
        <f>ROUNDDOWN(C14*25%,0)</f>
        <v>0</v>
      </c>
      <c r="E14" s="192"/>
      <c r="F14" s="194"/>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98">
        <f t="shared" ref="U14:U32" si="4">K14+K15+N14+N15+Q14+Q15+T14+T15</f>
        <v>0</v>
      </c>
      <c r="V14" s="198">
        <f>G14+U14</f>
        <v>0</v>
      </c>
      <c r="W14" s="211">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211"/>
      <c r="X15" s="2"/>
      <c r="Y15" s="2"/>
    </row>
    <row r="16" spans="1:25" ht="20.100000000000001" customHeight="1" thickBot="1">
      <c r="B16" s="186" t="s">
        <v>91</v>
      </c>
      <c r="C16" s="188"/>
      <c r="D16" s="190">
        <f>ROUNDDOWN(C16*25%,0)</f>
        <v>0</v>
      </c>
      <c r="E16" s="192"/>
      <c r="F16" s="194"/>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98">
        <f t="shared" si="4"/>
        <v>0</v>
      </c>
      <c r="V16" s="198">
        <f>G16+U16</f>
        <v>0</v>
      </c>
      <c r="W16" s="211">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211"/>
      <c r="X17" s="2"/>
      <c r="Y17" s="2"/>
    </row>
    <row r="18" spans="2:25" ht="20.100000000000001" customHeight="1" thickBot="1">
      <c r="B18" s="186" t="s">
        <v>92</v>
      </c>
      <c r="C18" s="188"/>
      <c r="D18" s="190">
        <f>ROUNDDOWN(C18*25%,0)</f>
        <v>0</v>
      </c>
      <c r="E18" s="192"/>
      <c r="F18" s="194"/>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98">
        <f t="shared" si="4"/>
        <v>0</v>
      </c>
      <c r="V18" s="198">
        <f>G18+U18</f>
        <v>0</v>
      </c>
      <c r="W18" s="211">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211"/>
      <c r="X19" s="2"/>
      <c r="Y19" s="2"/>
    </row>
    <row r="20" spans="2:25" ht="20.100000000000001" customHeight="1" thickBot="1">
      <c r="B20" s="186" t="s">
        <v>93</v>
      </c>
      <c r="C20" s="188"/>
      <c r="D20" s="190">
        <f>ROUNDDOWN(C20*25%,0)</f>
        <v>0</v>
      </c>
      <c r="E20" s="192"/>
      <c r="F20" s="194"/>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98">
        <f t="shared" si="4"/>
        <v>0</v>
      </c>
      <c r="V20" s="198">
        <f>G20+U20</f>
        <v>0</v>
      </c>
      <c r="W20" s="211">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211"/>
      <c r="X21" s="2"/>
      <c r="Y21" s="2"/>
    </row>
    <row r="22" spans="2:25" ht="20.100000000000001" customHeight="1" thickBot="1">
      <c r="B22" s="186" t="s">
        <v>94</v>
      </c>
      <c r="C22" s="212"/>
      <c r="D22" s="190">
        <f>ROUNDDOWN(C22*25%,0)</f>
        <v>0</v>
      </c>
      <c r="E22" s="214"/>
      <c r="F22" s="216"/>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98">
        <f t="shared" si="4"/>
        <v>0</v>
      </c>
      <c r="V22" s="198">
        <f>G22+U22</f>
        <v>0</v>
      </c>
      <c r="W22" s="211">
        <f>D22+G22+U22</f>
        <v>0</v>
      </c>
      <c r="X22" s="2"/>
      <c r="Y22" s="2"/>
    </row>
    <row r="23" spans="2:25" ht="20.100000000000001" customHeight="1" thickBot="1">
      <c r="B23" s="187"/>
      <c r="C23" s="213"/>
      <c r="D23" s="191"/>
      <c r="E23" s="215"/>
      <c r="F23" s="217"/>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550</v>
      </c>
      <c r="P23" s="110"/>
      <c r="Q23" s="17">
        <f t="shared" ref="Q23" si="10">O23*P23</f>
        <v>0</v>
      </c>
      <c r="R23" s="105">
        <v>0</v>
      </c>
      <c r="S23" s="110"/>
      <c r="T23" s="17">
        <f>R23*S23</f>
        <v>0</v>
      </c>
      <c r="U23" s="199"/>
      <c r="V23" s="199"/>
      <c r="W23" s="211"/>
      <c r="X23" s="2"/>
      <c r="Y23" s="2"/>
    </row>
    <row r="24" spans="2:25" ht="20.100000000000001" customHeight="1" thickBot="1">
      <c r="B24" s="186" t="s">
        <v>95</v>
      </c>
      <c r="C24" s="212"/>
      <c r="D24" s="190">
        <f>ROUNDDOWN(C24*25%,0)</f>
        <v>0</v>
      </c>
      <c r="E24" s="214"/>
      <c r="F24" s="216"/>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98">
        <f t="shared" si="4"/>
        <v>0</v>
      </c>
      <c r="V24" s="198">
        <f>G24+U24</f>
        <v>0</v>
      </c>
      <c r="W24" s="211">
        <f>D24+G24+U24</f>
        <v>0</v>
      </c>
      <c r="X24" s="2"/>
      <c r="Y24" s="2"/>
    </row>
    <row r="25" spans="2:25" ht="20.100000000000001" customHeight="1" thickBot="1">
      <c r="B25" s="187"/>
      <c r="C25" s="213"/>
      <c r="D25" s="191"/>
      <c r="E25" s="215"/>
      <c r="F25" s="217"/>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550</v>
      </c>
      <c r="P25" s="110"/>
      <c r="Q25" s="17">
        <f t="shared" ref="Q25" si="16">O25*P25</f>
        <v>0</v>
      </c>
      <c r="R25" s="105">
        <v>0</v>
      </c>
      <c r="S25" s="110"/>
      <c r="T25" s="17">
        <f>R25*S25</f>
        <v>0</v>
      </c>
      <c r="U25" s="199"/>
      <c r="V25" s="199"/>
      <c r="W25" s="211"/>
      <c r="X25" s="2"/>
      <c r="Y25" s="2"/>
    </row>
    <row r="26" spans="2:25" ht="20.100000000000001" customHeight="1" thickBot="1">
      <c r="B26" s="186" t="s">
        <v>96</v>
      </c>
      <c r="C26" s="212"/>
      <c r="D26" s="190">
        <f>ROUNDDOWN(C26*25%,0)</f>
        <v>0</v>
      </c>
      <c r="E26" s="214"/>
      <c r="F26" s="216"/>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98">
        <f t="shared" si="4"/>
        <v>0</v>
      </c>
      <c r="V26" s="198">
        <f>G26+U26</f>
        <v>0</v>
      </c>
      <c r="W26" s="211">
        <f>D26+G26+U26</f>
        <v>0</v>
      </c>
      <c r="X26" s="2"/>
      <c r="Y26" s="2"/>
    </row>
    <row r="27" spans="2:25" ht="20.100000000000001" customHeight="1" thickBot="1">
      <c r="B27" s="187"/>
      <c r="C27" s="213"/>
      <c r="D27" s="191"/>
      <c r="E27" s="215"/>
      <c r="F27" s="217"/>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550</v>
      </c>
      <c r="P27" s="110"/>
      <c r="Q27" s="17">
        <f>O27*P27</f>
        <v>0</v>
      </c>
      <c r="R27" s="105">
        <v>0</v>
      </c>
      <c r="S27" s="110"/>
      <c r="T27" s="17">
        <f>R27*S27</f>
        <v>0</v>
      </c>
      <c r="U27" s="199"/>
      <c r="V27" s="199"/>
      <c r="W27" s="211"/>
      <c r="X27" s="2"/>
      <c r="Y27" s="2"/>
    </row>
    <row r="28" spans="2:25" ht="20.100000000000001" customHeight="1" thickBot="1">
      <c r="B28" s="186" t="s">
        <v>97</v>
      </c>
      <c r="C28" s="212"/>
      <c r="D28" s="190">
        <f>ROUNDDOWN(C28*25%,0)</f>
        <v>0</v>
      </c>
      <c r="E28" s="214"/>
      <c r="F28" s="216"/>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98">
        <f t="shared" si="4"/>
        <v>0</v>
      </c>
      <c r="V28" s="198">
        <f>G28+U28</f>
        <v>0</v>
      </c>
      <c r="W28" s="211">
        <f>D28+G28+U28</f>
        <v>0</v>
      </c>
      <c r="X28" s="2"/>
      <c r="Y28" s="2"/>
    </row>
    <row r="29" spans="2:25" ht="20.100000000000001" customHeight="1" thickBot="1">
      <c r="B29" s="187"/>
      <c r="C29" s="213"/>
      <c r="D29" s="191"/>
      <c r="E29" s="215"/>
      <c r="F29" s="217"/>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550</v>
      </c>
      <c r="P29" s="110"/>
      <c r="Q29" s="17">
        <f t="shared" ref="Q29" si="24">O29*P29</f>
        <v>0</v>
      </c>
      <c r="R29" s="105">
        <v>0</v>
      </c>
      <c r="S29" s="110"/>
      <c r="T29" s="17">
        <f>R29*S29</f>
        <v>0</v>
      </c>
      <c r="U29" s="199"/>
      <c r="V29" s="199"/>
      <c r="W29" s="211"/>
      <c r="X29" s="2"/>
      <c r="Y29" s="2"/>
    </row>
    <row r="30" spans="2:25" ht="20.100000000000001" customHeight="1" thickBot="1">
      <c r="B30" s="186" t="s">
        <v>98</v>
      </c>
      <c r="C30" s="212"/>
      <c r="D30" s="190">
        <f>ROUNDDOWN(C30*25%,0)</f>
        <v>0</v>
      </c>
      <c r="E30" s="214"/>
      <c r="F30" s="216"/>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98">
        <f t="shared" si="4"/>
        <v>0</v>
      </c>
      <c r="V30" s="198">
        <f>G30+U30</f>
        <v>0</v>
      </c>
      <c r="W30" s="211">
        <f>D30+G30+U30</f>
        <v>0</v>
      </c>
      <c r="X30" s="2"/>
      <c r="Y30" s="2"/>
    </row>
    <row r="31" spans="2:25" ht="20.100000000000001" customHeight="1" thickBot="1">
      <c r="B31" s="187"/>
      <c r="C31" s="213"/>
      <c r="D31" s="191"/>
      <c r="E31" s="215"/>
      <c r="F31" s="217"/>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550</v>
      </c>
      <c r="P31" s="110"/>
      <c r="Q31" s="17">
        <f t="shared" ref="Q31" si="30">O31*P31</f>
        <v>0</v>
      </c>
      <c r="R31" s="105">
        <v>0</v>
      </c>
      <c r="S31" s="110"/>
      <c r="T31" s="17">
        <f>R31*S31</f>
        <v>0</v>
      </c>
      <c r="U31" s="199"/>
      <c r="V31" s="199"/>
      <c r="W31" s="211"/>
      <c r="X31" s="2"/>
      <c r="Y31" s="2"/>
    </row>
    <row r="32" spans="2:25" ht="20.100000000000001" customHeight="1" thickBot="1">
      <c r="B32" s="186" t="s">
        <v>99</v>
      </c>
      <c r="C32" s="212"/>
      <c r="D32" s="190">
        <f>ROUNDDOWN(C32*25%,0)</f>
        <v>0</v>
      </c>
      <c r="E32" s="214"/>
      <c r="F32" s="216"/>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98">
        <f t="shared" si="4"/>
        <v>0</v>
      </c>
      <c r="V32" s="198">
        <f>G32+U32</f>
        <v>0</v>
      </c>
      <c r="W32" s="211">
        <f>D32+G32+U32</f>
        <v>0</v>
      </c>
      <c r="X32" s="2"/>
      <c r="Y32" s="2"/>
    </row>
    <row r="33" spans="2:25" ht="20.100000000000001" customHeight="1" thickBot="1">
      <c r="B33" s="187"/>
      <c r="C33" s="213"/>
      <c r="D33" s="191"/>
      <c r="E33" s="215"/>
      <c r="F33" s="217"/>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550</v>
      </c>
      <c r="P33" s="110"/>
      <c r="Q33" s="17">
        <f t="shared" ref="Q33" si="36">O33*P33</f>
        <v>0</v>
      </c>
      <c r="R33" s="105">
        <v>0</v>
      </c>
      <c r="S33" s="110"/>
      <c r="T33" s="17">
        <f>R33*S33</f>
        <v>0</v>
      </c>
      <c r="U33" s="199"/>
      <c r="V33" s="199"/>
      <c r="W33" s="211"/>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223" t="s">
        <v>52</v>
      </c>
      <c r="N36" s="226" t="s">
        <v>35</v>
      </c>
      <c r="O36" s="78" t="s">
        <v>53</v>
      </c>
      <c r="P36" s="229" t="s">
        <v>54</v>
      </c>
      <c r="Q36" s="230"/>
      <c r="R36" s="231"/>
      <c r="S36" s="232" t="s">
        <v>55</v>
      </c>
      <c r="T36" s="78" t="s">
        <v>56</v>
      </c>
      <c r="U36" s="229" t="s">
        <v>54</v>
      </c>
      <c r="V36" s="230"/>
      <c r="W36" s="231"/>
      <c r="X36" s="2"/>
      <c r="Y36" s="2"/>
    </row>
    <row r="37" spans="2:25" ht="28.5" customHeight="1" thickBot="1">
      <c r="B37" s="166" t="s">
        <v>51</v>
      </c>
      <c r="C37" s="137" t="s">
        <v>44</v>
      </c>
      <c r="D37" s="71" t="s">
        <v>42</v>
      </c>
      <c r="E37" s="72" t="s">
        <v>43</v>
      </c>
      <c r="F37" s="73" t="s">
        <v>45</v>
      </c>
      <c r="G37" s="136" t="s">
        <v>102</v>
      </c>
      <c r="H37" s="2"/>
      <c r="I37" s="2"/>
      <c r="J37" s="2"/>
      <c r="K37" s="2"/>
      <c r="L37" s="2"/>
      <c r="M37" s="224"/>
      <c r="N37" s="227"/>
      <c r="O37" s="79"/>
      <c r="P37" s="80"/>
      <c r="Q37" s="81"/>
      <c r="R37" s="82"/>
      <c r="S37" s="233"/>
      <c r="T37" s="79"/>
      <c r="U37" s="80"/>
      <c r="V37" s="81"/>
      <c r="W37" s="82"/>
      <c r="X37" s="2"/>
      <c r="Y37" s="2"/>
    </row>
    <row r="38" spans="2:25" ht="32.25" customHeight="1" thickBot="1">
      <c r="B38" s="167"/>
      <c r="C38" s="111">
        <f>SUM(D10:D20)*2</f>
        <v>0</v>
      </c>
      <c r="D38" s="111">
        <f>SUM(G10:G20)*2</f>
        <v>0</v>
      </c>
      <c r="E38" s="111">
        <f>SUM(U10:U20)*2</f>
        <v>0</v>
      </c>
      <c r="F38" s="111">
        <f>SUM(V10:V20)*2</f>
        <v>0</v>
      </c>
      <c r="G38" s="111">
        <f>SUM(W10:W20)*2</f>
        <v>0</v>
      </c>
      <c r="I38" s="68"/>
      <c r="L38" s="68"/>
      <c r="M38" s="224"/>
      <c r="N38" s="228"/>
      <c r="O38" s="83"/>
      <c r="P38" s="84"/>
      <c r="Q38" s="85"/>
      <c r="R38" s="86"/>
      <c r="S38" s="234"/>
      <c r="T38" s="83"/>
      <c r="U38" s="84"/>
      <c r="V38" s="85"/>
      <c r="W38" s="86"/>
    </row>
    <row r="39" spans="2:25" ht="9.75" customHeight="1" thickBot="1">
      <c r="M39" s="224"/>
      <c r="N39" s="226" t="s">
        <v>57</v>
      </c>
      <c r="O39" s="78" t="s">
        <v>56</v>
      </c>
      <c r="P39" s="229" t="s">
        <v>54</v>
      </c>
      <c r="Q39" s="230"/>
      <c r="R39" s="231"/>
      <c r="S39" s="232" t="s">
        <v>58</v>
      </c>
      <c r="T39" s="78" t="s">
        <v>56</v>
      </c>
      <c r="U39" s="229" t="s">
        <v>54</v>
      </c>
      <c r="V39" s="230"/>
      <c r="W39" s="231"/>
    </row>
    <row r="40" spans="2:25" ht="28.5" customHeight="1" thickBot="1">
      <c r="B40" s="251" t="s">
        <v>104</v>
      </c>
      <c r="C40" s="139" t="s">
        <v>44</v>
      </c>
      <c r="D40" s="123" t="s">
        <v>42</v>
      </c>
      <c r="E40" s="124" t="s">
        <v>43</v>
      </c>
      <c r="F40" s="125" t="s">
        <v>45</v>
      </c>
      <c r="G40" s="140" t="s">
        <v>102</v>
      </c>
      <c r="H40" s="2"/>
      <c r="I40" s="2"/>
      <c r="J40" s="2"/>
      <c r="K40" s="2"/>
      <c r="L40" s="2"/>
      <c r="M40" s="224"/>
      <c r="N40" s="227"/>
      <c r="O40" s="94"/>
      <c r="P40" s="95"/>
      <c r="Q40" s="96"/>
      <c r="R40" s="97"/>
      <c r="S40" s="227"/>
      <c r="T40" s="94"/>
      <c r="U40" s="95"/>
      <c r="V40" s="96"/>
      <c r="W40" s="97"/>
      <c r="X40" s="2"/>
      <c r="Y40" s="2"/>
    </row>
    <row r="41" spans="2:25" ht="32.25" customHeight="1" thickBot="1">
      <c r="B41" s="252"/>
      <c r="C41" s="122">
        <f>SUM(D10:D32)</f>
        <v>0</v>
      </c>
      <c r="D41" s="122">
        <f>SUM(G10:G32)</f>
        <v>0</v>
      </c>
      <c r="E41" s="122">
        <f>SUM(U10:U32)</f>
        <v>0</v>
      </c>
      <c r="F41" s="122">
        <f>SUM(V10:V32)</f>
        <v>0</v>
      </c>
      <c r="G41" s="122">
        <f>SUM(W10:W32)</f>
        <v>0</v>
      </c>
      <c r="I41" s="68"/>
      <c r="L41" s="68"/>
      <c r="M41" s="225"/>
      <c r="N41" s="228"/>
      <c r="O41" s="98"/>
      <c r="P41" s="99"/>
      <c r="Q41" s="100"/>
      <c r="R41" s="101"/>
      <c r="S41" s="228"/>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4AUbFqlethwxj/k+WrMhk+B1XXRwcqnPV6rkLTqgFQdWfgw+zyjv76d2/m7xOycV+UVOCRSXAIPgSosutezlIA==" saltValue="Yq+9mfWgesxwI/Mdo159Hw==" spinCount="100000" sheet="1" formatCells="0" selectLockedCells="1"/>
  <mergeCells count="137">
    <mergeCell ref="B30:B31"/>
    <mergeCell ref="C30:C31"/>
    <mergeCell ref="D30:D31"/>
    <mergeCell ref="E30:E31"/>
    <mergeCell ref="F30:F31"/>
    <mergeCell ref="G30:G31"/>
    <mergeCell ref="B32:B33"/>
    <mergeCell ref="C32:C33"/>
    <mergeCell ref="D32:D33"/>
    <mergeCell ref="E32:E33"/>
    <mergeCell ref="F32:F33"/>
    <mergeCell ref="G32:G33"/>
    <mergeCell ref="U32:U33"/>
    <mergeCell ref="W32:W33"/>
    <mergeCell ref="V32:V33"/>
    <mergeCell ref="G26:G27"/>
    <mergeCell ref="U30:U31"/>
    <mergeCell ref="V30:V31"/>
    <mergeCell ref="U26:U27"/>
    <mergeCell ref="V26:V27"/>
    <mergeCell ref="O1:W2"/>
    <mergeCell ref="V28:V29"/>
    <mergeCell ref="W28:W29"/>
    <mergeCell ref="W26:W27"/>
    <mergeCell ref="V16:V17"/>
    <mergeCell ref="W16:W17"/>
    <mergeCell ref="V18:V19"/>
    <mergeCell ref="W18:W19"/>
    <mergeCell ref="W12:W13"/>
    <mergeCell ref="G12:G13"/>
    <mergeCell ref="U12:U13"/>
    <mergeCell ref="V12:V13"/>
    <mergeCell ref="U10:U11"/>
    <mergeCell ref="C4:D4"/>
    <mergeCell ref="I4:K4"/>
    <mergeCell ref="O4:P5"/>
    <mergeCell ref="Q4:W5"/>
    <mergeCell ref="C5:E5"/>
    <mergeCell ref="I5:M5"/>
    <mergeCell ref="W30:W31"/>
    <mergeCell ref="B40:B41"/>
    <mergeCell ref="P39:R39"/>
    <mergeCell ref="S39:S41"/>
    <mergeCell ref="U39:W39"/>
    <mergeCell ref="M36:M41"/>
    <mergeCell ref="N36:N38"/>
    <mergeCell ref="P36:R36"/>
    <mergeCell ref="S36:S38"/>
    <mergeCell ref="U36:W36"/>
    <mergeCell ref="N39:N41"/>
    <mergeCell ref="B37:B38"/>
    <mergeCell ref="U24:U25"/>
    <mergeCell ref="V24:V25"/>
    <mergeCell ref="W24:W25"/>
    <mergeCell ref="G28:G29"/>
    <mergeCell ref="U28:U29"/>
    <mergeCell ref="G24:G25"/>
    <mergeCell ref="B24:B25"/>
    <mergeCell ref="C24:C25"/>
    <mergeCell ref="D24:D25"/>
    <mergeCell ref="E24:E25"/>
    <mergeCell ref="F24:F25"/>
    <mergeCell ref="B28:B29"/>
    <mergeCell ref="C28:C29"/>
    <mergeCell ref="D28:D29"/>
    <mergeCell ref="E28:E29"/>
    <mergeCell ref="F28:F29"/>
    <mergeCell ref="B26:B27"/>
    <mergeCell ref="C26:C27"/>
    <mergeCell ref="D26:D27"/>
    <mergeCell ref="E26:E27"/>
    <mergeCell ref="F26:F27"/>
    <mergeCell ref="B22:B23"/>
    <mergeCell ref="C22:C23"/>
    <mergeCell ref="D22:D23"/>
    <mergeCell ref="E22:E23"/>
    <mergeCell ref="F22:F23"/>
    <mergeCell ref="V22:V23"/>
    <mergeCell ref="W22:W23"/>
    <mergeCell ref="B20:B21"/>
    <mergeCell ref="C20:C21"/>
    <mergeCell ref="D20:D21"/>
    <mergeCell ref="E20:E21"/>
    <mergeCell ref="F20:F21"/>
    <mergeCell ref="G20:G21"/>
    <mergeCell ref="U20:U21"/>
    <mergeCell ref="V20:V21"/>
    <mergeCell ref="W20:W21"/>
    <mergeCell ref="G22:G23"/>
    <mergeCell ref="U22:U23"/>
    <mergeCell ref="B18:B19"/>
    <mergeCell ref="C18:C19"/>
    <mergeCell ref="D18:D19"/>
    <mergeCell ref="E18:E19"/>
    <mergeCell ref="F18:F19"/>
    <mergeCell ref="G18:G19"/>
    <mergeCell ref="U18:U19"/>
    <mergeCell ref="B16:B17"/>
    <mergeCell ref="C16:C17"/>
    <mergeCell ref="D16:D17"/>
    <mergeCell ref="E16:E17"/>
    <mergeCell ref="F16:F17"/>
    <mergeCell ref="G16:G17"/>
    <mergeCell ref="U16:U17"/>
    <mergeCell ref="B14:B15"/>
    <mergeCell ref="C14:C15"/>
    <mergeCell ref="D14:D15"/>
    <mergeCell ref="E14:E15"/>
    <mergeCell ref="F14:F15"/>
    <mergeCell ref="G14:G15"/>
    <mergeCell ref="U14:U15"/>
    <mergeCell ref="V14:V15"/>
    <mergeCell ref="W14:W15"/>
    <mergeCell ref="B12:B13"/>
    <mergeCell ref="C12:C13"/>
    <mergeCell ref="D12:D13"/>
    <mergeCell ref="E12:E13"/>
    <mergeCell ref="F12:F13"/>
    <mergeCell ref="V7:V9"/>
    <mergeCell ref="W7:W9"/>
    <mergeCell ref="I8:K8"/>
    <mergeCell ref="L8:N8"/>
    <mergeCell ref="O8:Q8"/>
    <mergeCell ref="R8:T8"/>
    <mergeCell ref="U8:U9"/>
    <mergeCell ref="V10:V11"/>
    <mergeCell ref="W10:W11"/>
    <mergeCell ref="B7:B9"/>
    <mergeCell ref="C7:D8"/>
    <mergeCell ref="E7:G8"/>
    <mergeCell ref="I7:U7"/>
    <mergeCell ref="B10:B11"/>
    <mergeCell ref="C10:C11"/>
    <mergeCell ref="D10:D11"/>
    <mergeCell ref="E10:E11"/>
    <mergeCell ref="F10:F11"/>
    <mergeCell ref="G10:G11"/>
  </mergeCells>
  <phoneticPr fontId="2"/>
  <dataValidations count="4">
    <dataValidation type="list" allowBlank="1" showDropDown="1" showInputMessage="1" showErrorMessage="1" sqref="E10:E21" xr:uid="{3DCA7CD1-DC5A-401B-B06D-61443EDC1C81}">
      <formula1>INDIRECT($AB$2)</formula1>
    </dataValidation>
    <dataValidation type="list" allowBlank="1" showInputMessage="1" showErrorMessage="1" sqref="R10 R12 R14 R16 R18 R20 R22 R24 R26 R28 R30 R32" xr:uid="{75D8E837-CD02-42DC-8328-F5A0A2CF7F04}">
      <formula1>"0,430"</formula1>
    </dataValidation>
    <dataValidation type="list" allowBlank="1" showInputMessage="1" showErrorMessage="1" sqref="L10 L12 L14 L16 L18 L20 L22 L24 L26 L28 L30 L32" xr:uid="{4C41581E-F22C-4C1C-9081-882EEC6C71C5}">
      <formula1>"550,1370"</formula1>
    </dataValidation>
    <dataValidation type="list" allowBlank="1" showInputMessage="1" showErrorMessage="1" sqref="I10 I12 I14 I16 I18 I20 I22 I24 I26 I28 I30 I32" xr:uid="{35C15934-05ED-4F67-B699-56299CA85CEA}">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6B6510D-7041-4651-AF4F-6522D87C1BBC}">
          <x14:formula1>
            <xm:f>INDIRECT('1氏名'!$AF$2:$AG$2)</xm:f>
          </x14:formula1>
          <xm:sqref>O18 O20 O22 O24 O26 O28 O30 O32 O10 O12 O14 O16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FF99"/>
    <pageSetUpPr fitToPage="1"/>
  </sheetPr>
  <dimension ref="A1:Y75"/>
  <sheetViews>
    <sheetView view="pageBreakPreview" zoomScale="70" zoomScaleNormal="100" zoomScaleSheetLayoutView="7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103</v>
      </c>
      <c r="P1" s="236"/>
      <c r="Q1" s="236"/>
      <c r="R1" s="236"/>
      <c r="S1" s="236"/>
      <c r="T1" s="236"/>
      <c r="U1" s="236"/>
      <c r="V1" s="236"/>
      <c r="W1" s="236"/>
    </row>
    <row r="2" spans="1:25" ht="20.100000000000001" customHeight="1">
      <c r="A2" s="1" t="s">
        <v>0</v>
      </c>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41">
        <f>'1氏名'!Q4</f>
        <v>0</v>
      </c>
      <c r="R4" s="241"/>
      <c r="S4" s="241"/>
      <c r="T4" s="241"/>
      <c r="U4" s="241"/>
      <c r="V4" s="241"/>
      <c r="W4" s="241"/>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175"/>
      <c r="D8" s="176"/>
      <c r="E8" s="180"/>
      <c r="F8" s="181"/>
      <c r="G8" s="182"/>
      <c r="H8" s="62"/>
      <c r="I8" s="206" t="s">
        <v>7</v>
      </c>
      <c r="J8" s="207"/>
      <c r="K8" s="208"/>
      <c r="L8" s="206" t="s">
        <v>46</v>
      </c>
      <c r="M8" s="207"/>
      <c r="N8" s="208"/>
      <c r="O8" s="246" t="s">
        <v>8</v>
      </c>
      <c r="P8" s="247"/>
      <c r="Q8" s="248"/>
      <c r="R8" s="246" t="s">
        <v>9</v>
      </c>
      <c r="S8" s="247"/>
      <c r="T8" s="248"/>
      <c r="U8" s="209" t="s">
        <v>10</v>
      </c>
      <c r="V8" s="244"/>
      <c r="W8" s="204"/>
    </row>
    <row r="9" spans="1:25" ht="16.5" customHeight="1" thickBot="1">
      <c r="A9" s="5"/>
      <c r="B9" s="172"/>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thickBo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98">
        <f>K10+K11+N10+N11+Q10+Q11+T10+T11</f>
        <v>0</v>
      </c>
      <c r="V10" s="198">
        <f>G10+U10</f>
        <v>0</v>
      </c>
      <c r="W10" s="211">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211"/>
    </row>
    <row r="12" spans="1:25" ht="20.100000000000001" customHeight="1" thickBot="1">
      <c r="A12" s="18"/>
      <c r="B12" s="186" t="s">
        <v>90</v>
      </c>
      <c r="C12" s="188"/>
      <c r="D12" s="190">
        <f>ROUNDDOWN(C12*25%,0)</f>
        <v>0</v>
      </c>
      <c r="E12" s="192"/>
      <c r="F12" s="194"/>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98">
        <f>K12+K13+N12+N13+Q12+Q13+T12+T13</f>
        <v>0</v>
      </c>
      <c r="V12" s="198">
        <f>G12+U12</f>
        <v>0</v>
      </c>
      <c r="W12" s="211">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211"/>
      <c r="X13" s="2"/>
      <c r="Y13" s="2"/>
    </row>
    <row r="14" spans="1:25" ht="20.100000000000001" customHeight="1" thickBot="1">
      <c r="B14" s="186" t="s">
        <v>89</v>
      </c>
      <c r="C14" s="188"/>
      <c r="D14" s="190">
        <f>ROUNDDOWN(C14*25%,0)</f>
        <v>0</v>
      </c>
      <c r="E14" s="192"/>
      <c r="F14" s="194"/>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98">
        <f t="shared" ref="U14:U32" si="4">K14+K15+N14+N15+Q14+Q15+T14+T15</f>
        <v>0</v>
      </c>
      <c r="V14" s="198">
        <f>G14+U14</f>
        <v>0</v>
      </c>
      <c r="W14" s="211">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211"/>
      <c r="X15" s="2"/>
      <c r="Y15" s="2"/>
    </row>
    <row r="16" spans="1:25" ht="20.100000000000001" customHeight="1" thickBot="1">
      <c r="B16" s="186" t="s">
        <v>91</v>
      </c>
      <c r="C16" s="188"/>
      <c r="D16" s="190">
        <f>ROUNDDOWN(C16*25%,0)</f>
        <v>0</v>
      </c>
      <c r="E16" s="192"/>
      <c r="F16" s="194"/>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98">
        <f t="shared" si="4"/>
        <v>0</v>
      </c>
      <c r="V16" s="198">
        <f>G16+U16</f>
        <v>0</v>
      </c>
      <c r="W16" s="211">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211"/>
      <c r="X17" s="2"/>
      <c r="Y17" s="2"/>
    </row>
    <row r="18" spans="2:25" ht="20.100000000000001" customHeight="1" thickBot="1">
      <c r="B18" s="186" t="s">
        <v>92</v>
      </c>
      <c r="C18" s="188"/>
      <c r="D18" s="190">
        <f>ROUNDDOWN(C18*25%,0)</f>
        <v>0</v>
      </c>
      <c r="E18" s="192"/>
      <c r="F18" s="194"/>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98">
        <f t="shared" si="4"/>
        <v>0</v>
      </c>
      <c r="V18" s="198">
        <f>G18+U18</f>
        <v>0</v>
      </c>
      <c r="W18" s="211">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211"/>
      <c r="X19" s="2"/>
      <c r="Y19" s="2"/>
    </row>
    <row r="20" spans="2:25" ht="20.100000000000001" customHeight="1" thickBot="1">
      <c r="B20" s="186" t="s">
        <v>93</v>
      </c>
      <c r="C20" s="188"/>
      <c r="D20" s="190">
        <f>ROUNDDOWN(C20*25%,0)</f>
        <v>0</v>
      </c>
      <c r="E20" s="192"/>
      <c r="F20" s="194"/>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98">
        <f t="shared" si="4"/>
        <v>0</v>
      </c>
      <c r="V20" s="198">
        <f>G20+U20</f>
        <v>0</v>
      </c>
      <c r="W20" s="211">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211"/>
      <c r="X21" s="2"/>
      <c r="Y21" s="2"/>
    </row>
    <row r="22" spans="2:25" ht="20.100000000000001" customHeight="1" thickBot="1">
      <c r="B22" s="186" t="s">
        <v>94</v>
      </c>
      <c r="C22" s="212"/>
      <c r="D22" s="190">
        <f>ROUNDDOWN(C22*25%,0)</f>
        <v>0</v>
      </c>
      <c r="E22" s="214"/>
      <c r="F22" s="216"/>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98">
        <f t="shared" si="4"/>
        <v>0</v>
      </c>
      <c r="V22" s="198">
        <f>G22+U22</f>
        <v>0</v>
      </c>
      <c r="W22" s="211">
        <f>D22+G22+U22</f>
        <v>0</v>
      </c>
      <c r="X22" s="2"/>
      <c r="Y22" s="2"/>
    </row>
    <row r="23" spans="2:25" ht="20.100000000000001" customHeight="1" thickBot="1">
      <c r="B23" s="187"/>
      <c r="C23" s="213"/>
      <c r="D23" s="191"/>
      <c r="E23" s="215"/>
      <c r="F23" s="217"/>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550</v>
      </c>
      <c r="P23" s="110"/>
      <c r="Q23" s="17">
        <f t="shared" ref="Q23" si="10">O23*P23</f>
        <v>0</v>
      </c>
      <c r="R23" s="105">
        <v>0</v>
      </c>
      <c r="S23" s="110"/>
      <c r="T23" s="17">
        <f>R23*S23</f>
        <v>0</v>
      </c>
      <c r="U23" s="199"/>
      <c r="V23" s="199"/>
      <c r="W23" s="211"/>
      <c r="X23" s="2"/>
      <c r="Y23" s="2"/>
    </row>
    <row r="24" spans="2:25" ht="20.100000000000001" customHeight="1" thickBot="1">
      <c r="B24" s="186" t="s">
        <v>95</v>
      </c>
      <c r="C24" s="212"/>
      <c r="D24" s="190">
        <f>ROUNDDOWN(C24*25%,0)</f>
        <v>0</v>
      </c>
      <c r="E24" s="214"/>
      <c r="F24" s="216"/>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98">
        <f t="shared" si="4"/>
        <v>0</v>
      </c>
      <c r="V24" s="198">
        <f>G24+U24</f>
        <v>0</v>
      </c>
      <c r="W24" s="211">
        <f>D24+G24+U24</f>
        <v>0</v>
      </c>
      <c r="X24" s="2"/>
      <c r="Y24" s="2"/>
    </row>
    <row r="25" spans="2:25" ht="20.100000000000001" customHeight="1" thickBot="1">
      <c r="B25" s="187"/>
      <c r="C25" s="213"/>
      <c r="D25" s="191"/>
      <c r="E25" s="215"/>
      <c r="F25" s="217"/>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550</v>
      </c>
      <c r="P25" s="110"/>
      <c r="Q25" s="17">
        <f t="shared" ref="Q25" si="16">O25*P25</f>
        <v>0</v>
      </c>
      <c r="R25" s="105">
        <v>0</v>
      </c>
      <c r="S25" s="110"/>
      <c r="T25" s="17">
        <f>R25*S25</f>
        <v>0</v>
      </c>
      <c r="U25" s="199"/>
      <c r="V25" s="199"/>
      <c r="W25" s="211"/>
      <c r="X25" s="2"/>
      <c r="Y25" s="2"/>
    </row>
    <row r="26" spans="2:25" ht="20.100000000000001" customHeight="1" thickBot="1">
      <c r="B26" s="186" t="s">
        <v>96</v>
      </c>
      <c r="C26" s="212"/>
      <c r="D26" s="190">
        <f>ROUNDDOWN(C26*25%,0)</f>
        <v>0</v>
      </c>
      <c r="E26" s="214"/>
      <c r="F26" s="216"/>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98">
        <f t="shared" si="4"/>
        <v>0</v>
      </c>
      <c r="V26" s="198">
        <f>G26+U26</f>
        <v>0</v>
      </c>
      <c r="W26" s="211">
        <f>D26+G26+U26</f>
        <v>0</v>
      </c>
      <c r="X26" s="2"/>
      <c r="Y26" s="2"/>
    </row>
    <row r="27" spans="2:25" ht="20.100000000000001" customHeight="1" thickBot="1">
      <c r="B27" s="187"/>
      <c r="C27" s="213"/>
      <c r="D27" s="191"/>
      <c r="E27" s="215"/>
      <c r="F27" s="217"/>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550</v>
      </c>
      <c r="P27" s="110"/>
      <c r="Q27" s="17">
        <f>O27*P27</f>
        <v>0</v>
      </c>
      <c r="R27" s="105">
        <v>0</v>
      </c>
      <c r="S27" s="110"/>
      <c r="T27" s="17">
        <f>R27*S27</f>
        <v>0</v>
      </c>
      <c r="U27" s="199"/>
      <c r="V27" s="199"/>
      <c r="W27" s="211"/>
      <c r="X27" s="2"/>
      <c r="Y27" s="2"/>
    </row>
    <row r="28" spans="2:25" ht="20.100000000000001" customHeight="1" thickBot="1">
      <c r="B28" s="186" t="s">
        <v>97</v>
      </c>
      <c r="C28" s="212"/>
      <c r="D28" s="190">
        <f>ROUNDDOWN(C28*25%,0)</f>
        <v>0</v>
      </c>
      <c r="E28" s="214"/>
      <c r="F28" s="216"/>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98">
        <f t="shared" si="4"/>
        <v>0</v>
      </c>
      <c r="V28" s="198">
        <f>G28+U28</f>
        <v>0</v>
      </c>
      <c r="W28" s="211">
        <f>D28+G28+U28</f>
        <v>0</v>
      </c>
      <c r="X28" s="2"/>
      <c r="Y28" s="2"/>
    </row>
    <row r="29" spans="2:25" ht="20.100000000000001" customHeight="1" thickBot="1">
      <c r="B29" s="187"/>
      <c r="C29" s="213"/>
      <c r="D29" s="191"/>
      <c r="E29" s="215"/>
      <c r="F29" s="217"/>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550</v>
      </c>
      <c r="P29" s="110"/>
      <c r="Q29" s="17">
        <f t="shared" ref="Q29" si="24">O29*P29</f>
        <v>0</v>
      </c>
      <c r="R29" s="105">
        <v>0</v>
      </c>
      <c r="S29" s="110"/>
      <c r="T29" s="17">
        <f>R29*S29</f>
        <v>0</v>
      </c>
      <c r="U29" s="199"/>
      <c r="V29" s="199"/>
      <c r="W29" s="211"/>
      <c r="X29" s="2"/>
      <c r="Y29" s="2"/>
    </row>
    <row r="30" spans="2:25" ht="20.100000000000001" customHeight="1" thickBot="1">
      <c r="B30" s="186" t="s">
        <v>98</v>
      </c>
      <c r="C30" s="212"/>
      <c r="D30" s="190">
        <f>ROUNDDOWN(C30*25%,0)</f>
        <v>0</v>
      </c>
      <c r="E30" s="214"/>
      <c r="F30" s="216"/>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98">
        <f t="shared" si="4"/>
        <v>0</v>
      </c>
      <c r="V30" s="198">
        <f>G30+U30</f>
        <v>0</v>
      </c>
      <c r="W30" s="211">
        <f>D30+G30+U30</f>
        <v>0</v>
      </c>
      <c r="X30" s="2"/>
      <c r="Y30" s="2"/>
    </row>
    <row r="31" spans="2:25" ht="20.100000000000001" customHeight="1" thickBot="1">
      <c r="B31" s="187"/>
      <c r="C31" s="213"/>
      <c r="D31" s="191"/>
      <c r="E31" s="215"/>
      <c r="F31" s="217"/>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550</v>
      </c>
      <c r="P31" s="110"/>
      <c r="Q31" s="17">
        <f t="shared" ref="Q31" si="30">O31*P31</f>
        <v>0</v>
      </c>
      <c r="R31" s="105">
        <v>0</v>
      </c>
      <c r="S31" s="110"/>
      <c r="T31" s="17">
        <f>R31*S31</f>
        <v>0</v>
      </c>
      <c r="U31" s="199"/>
      <c r="V31" s="199"/>
      <c r="W31" s="211"/>
      <c r="X31" s="2"/>
      <c r="Y31" s="2"/>
    </row>
    <row r="32" spans="2:25" ht="20.100000000000001" customHeight="1" thickBot="1">
      <c r="B32" s="186" t="s">
        <v>99</v>
      </c>
      <c r="C32" s="212"/>
      <c r="D32" s="190">
        <f>ROUNDDOWN(C32*25%,0)</f>
        <v>0</v>
      </c>
      <c r="E32" s="214"/>
      <c r="F32" s="216"/>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98">
        <f t="shared" si="4"/>
        <v>0</v>
      </c>
      <c r="V32" s="198">
        <f>G32+U32</f>
        <v>0</v>
      </c>
      <c r="W32" s="211">
        <f>D32+G32+U32</f>
        <v>0</v>
      </c>
      <c r="X32" s="2"/>
      <c r="Y32" s="2"/>
    </row>
    <row r="33" spans="2:25" ht="20.100000000000001" customHeight="1" thickBot="1">
      <c r="B33" s="187"/>
      <c r="C33" s="213"/>
      <c r="D33" s="191"/>
      <c r="E33" s="215"/>
      <c r="F33" s="217"/>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550</v>
      </c>
      <c r="P33" s="110"/>
      <c r="Q33" s="17">
        <f t="shared" ref="Q33" si="36">O33*P33</f>
        <v>0</v>
      </c>
      <c r="R33" s="105">
        <v>0</v>
      </c>
      <c r="S33" s="110"/>
      <c r="T33" s="17">
        <f>R33*S33</f>
        <v>0</v>
      </c>
      <c r="U33" s="199"/>
      <c r="V33" s="199"/>
      <c r="W33" s="211"/>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223" t="s">
        <v>52</v>
      </c>
      <c r="N36" s="226" t="s">
        <v>35</v>
      </c>
      <c r="O36" s="78" t="s">
        <v>53</v>
      </c>
      <c r="P36" s="229" t="s">
        <v>54</v>
      </c>
      <c r="Q36" s="230"/>
      <c r="R36" s="231"/>
      <c r="S36" s="232" t="s">
        <v>55</v>
      </c>
      <c r="T36" s="78" t="s">
        <v>56</v>
      </c>
      <c r="U36" s="229" t="s">
        <v>54</v>
      </c>
      <c r="V36" s="230"/>
      <c r="W36" s="231"/>
      <c r="X36" s="2"/>
      <c r="Y36" s="2"/>
    </row>
    <row r="37" spans="2:25" ht="28.5" customHeight="1" thickBot="1">
      <c r="B37" s="166" t="s">
        <v>51</v>
      </c>
      <c r="C37" s="137" t="s">
        <v>44</v>
      </c>
      <c r="D37" s="71" t="s">
        <v>42</v>
      </c>
      <c r="E37" s="72" t="s">
        <v>43</v>
      </c>
      <c r="F37" s="73" t="s">
        <v>45</v>
      </c>
      <c r="G37" s="136" t="s">
        <v>102</v>
      </c>
      <c r="H37" s="2"/>
      <c r="I37" s="2"/>
      <c r="J37" s="2"/>
      <c r="K37" s="2"/>
      <c r="L37" s="2"/>
      <c r="M37" s="224"/>
      <c r="N37" s="227"/>
      <c r="O37" s="79"/>
      <c r="P37" s="80"/>
      <c r="Q37" s="81"/>
      <c r="R37" s="82"/>
      <c r="S37" s="233"/>
      <c r="T37" s="79"/>
      <c r="U37" s="80"/>
      <c r="V37" s="81"/>
      <c r="W37" s="82"/>
      <c r="X37" s="2"/>
      <c r="Y37" s="2"/>
    </row>
    <row r="38" spans="2:25" ht="32.25" customHeight="1" thickBot="1">
      <c r="B38" s="167"/>
      <c r="C38" s="111">
        <f>SUM(D10:D20)*2</f>
        <v>0</v>
      </c>
      <c r="D38" s="111">
        <f>SUM(G10:G20)*2</f>
        <v>0</v>
      </c>
      <c r="E38" s="111">
        <f>SUM(U10:U20)*2</f>
        <v>0</v>
      </c>
      <c r="F38" s="111">
        <f>SUM(V10:V20)*2</f>
        <v>0</v>
      </c>
      <c r="G38" s="111">
        <f>SUM(W10:W20)*2</f>
        <v>0</v>
      </c>
      <c r="I38" s="68"/>
      <c r="L38" s="68"/>
      <c r="M38" s="224"/>
      <c r="N38" s="228"/>
      <c r="O38" s="83"/>
      <c r="P38" s="84"/>
      <c r="Q38" s="85"/>
      <c r="R38" s="86"/>
      <c r="S38" s="234"/>
      <c r="T38" s="83"/>
      <c r="U38" s="84"/>
      <c r="V38" s="85"/>
      <c r="W38" s="86"/>
    </row>
    <row r="39" spans="2:25" ht="9.75" customHeight="1" thickBot="1">
      <c r="M39" s="224"/>
      <c r="N39" s="226" t="s">
        <v>57</v>
      </c>
      <c r="O39" s="78" t="s">
        <v>56</v>
      </c>
      <c r="P39" s="229" t="s">
        <v>54</v>
      </c>
      <c r="Q39" s="230"/>
      <c r="R39" s="231"/>
      <c r="S39" s="232" t="s">
        <v>58</v>
      </c>
      <c r="T39" s="78" t="s">
        <v>56</v>
      </c>
      <c r="U39" s="229" t="s">
        <v>54</v>
      </c>
      <c r="V39" s="230"/>
      <c r="W39" s="231"/>
    </row>
    <row r="40" spans="2:25" ht="28.5" customHeight="1" thickBot="1">
      <c r="B40" s="251" t="s">
        <v>104</v>
      </c>
      <c r="C40" s="139" t="s">
        <v>44</v>
      </c>
      <c r="D40" s="123" t="s">
        <v>42</v>
      </c>
      <c r="E40" s="124" t="s">
        <v>43</v>
      </c>
      <c r="F40" s="125" t="s">
        <v>45</v>
      </c>
      <c r="G40" s="140" t="s">
        <v>102</v>
      </c>
      <c r="H40" s="2"/>
      <c r="I40" s="2"/>
      <c r="J40" s="2"/>
      <c r="K40" s="2"/>
      <c r="L40" s="2"/>
      <c r="M40" s="224"/>
      <c r="N40" s="227"/>
      <c r="O40" s="94"/>
      <c r="P40" s="95"/>
      <c r="Q40" s="96"/>
      <c r="R40" s="97"/>
      <c r="S40" s="227"/>
      <c r="T40" s="94"/>
      <c r="U40" s="95"/>
      <c r="V40" s="96"/>
      <c r="W40" s="97"/>
      <c r="X40" s="2"/>
      <c r="Y40" s="2"/>
    </row>
    <row r="41" spans="2:25" ht="32.25" customHeight="1" thickBot="1">
      <c r="B41" s="252"/>
      <c r="C41" s="122">
        <f>SUM(D10:D32)</f>
        <v>0</v>
      </c>
      <c r="D41" s="122">
        <f>SUM(G10:G32)</f>
        <v>0</v>
      </c>
      <c r="E41" s="122">
        <f>SUM(U10:U32)</f>
        <v>0</v>
      </c>
      <c r="F41" s="122">
        <f>SUM(V10:V32)</f>
        <v>0</v>
      </c>
      <c r="G41" s="122">
        <f>SUM(W10:W32)</f>
        <v>0</v>
      </c>
      <c r="I41" s="68"/>
      <c r="L41" s="68"/>
      <c r="M41" s="225"/>
      <c r="N41" s="228"/>
      <c r="O41" s="98"/>
      <c r="P41" s="99"/>
      <c r="Q41" s="100"/>
      <c r="R41" s="101"/>
      <c r="S41" s="228"/>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Yi3tUx49/mUH+Px2E58W5ZxqsMAdHGVSuvl2CgURU1n1n3bEuPKk4mpQfqYpsqlkLlg5iihPDk19xaSD1107QQ==" saltValue="Qlvmwwd9dLLXi8FMY1La7Q==" spinCount="100000" sheet="1" formatCells="0" selectLockedCells="1"/>
  <mergeCells count="137">
    <mergeCell ref="B30:B31"/>
    <mergeCell ref="C30:C31"/>
    <mergeCell ref="D30:D31"/>
    <mergeCell ref="E30:E31"/>
    <mergeCell ref="F30:F31"/>
    <mergeCell ref="G30:G31"/>
    <mergeCell ref="B32:B33"/>
    <mergeCell ref="C32:C33"/>
    <mergeCell ref="D32:D33"/>
    <mergeCell ref="E32:E33"/>
    <mergeCell ref="F32:F33"/>
    <mergeCell ref="G32:G33"/>
    <mergeCell ref="U32:U33"/>
    <mergeCell ref="W32:W33"/>
    <mergeCell ref="V32:V33"/>
    <mergeCell ref="G26:G27"/>
    <mergeCell ref="U30:U31"/>
    <mergeCell ref="V30:V31"/>
    <mergeCell ref="U26:U27"/>
    <mergeCell ref="V26:V27"/>
    <mergeCell ref="O1:W2"/>
    <mergeCell ref="V28:V29"/>
    <mergeCell ref="W28:W29"/>
    <mergeCell ref="W26:W27"/>
    <mergeCell ref="V16:V17"/>
    <mergeCell ref="W16:W17"/>
    <mergeCell ref="V18:V19"/>
    <mergeCell ref="W18:W19"/>
    <mergeCell ref="W12:W13"/>
    <mergeCell ref="G12:G13"/>
    <mergeCell ref="U12:U13"/>
    <mergeCell ref="V12:V13"/>
    <mergeCell ref="U10:U11"/>
    <mergeCell ref="C4:D4"/>
    <mergeCell ref="I4:K4"/>
    <mergeCell ref="O4:P5"/>
    <mergeCell ref="Q4:W5"/>
    <mergeCell ref="C5:E5"/>
    <mergeCell ref="I5:M5"/>
    <mergeCell ref="W30:W31"/>
    <mergeCell ref="B40:B41"/>
    <mergeCell ref="P39:R39"/>
    <mergeCell ref="S39:S41"/>
    <mergeCell ref="U39:W39"/>
    <mergeCell ref="M36:M41"/>
    <mergeCell ref="N36:N38"/>
    <mergeCell ref="P36:R36"/>
    <mergeCell ref="S36:S38"/>
    <mergeCell ref="U36:W36"/>
    <mergeCell ref="N39:N41"/>
    <mergeCell ref="B37:B38"/>
    <mergeCell ref="U24:U25"/>
    <mergeCell ref="V24:V25"/>
    <mergeCell ref="W24:W25"/>
    <mergeCell ref="G28:G29"/>
    <mergeCell ref="U28:U29"/>
    <mergeCell ref="G24:G25"/>
    <mergeCell ref="B24:B25"/>
    <mergeCell ref="C24:C25"/>
    <mergeCell ref="D24:D25"/>
    <mergeCell ref="E24:E25"/>
    <mergeCell ref="F24:F25"/>
    <mergeCell ref="B28:B29"/>
    <mergeCell ref="C28:C29"/>
    <mergeCell ref="D28:D29"/>
    <mergeCell ref="E28:E29"/>
    <mergeCell ref="F28:F29"/>
    <mergeCell ref="B26:B27"/>
    <mergeCell ref="C26:C27"/>
    <mergeCell ref="D26:D27"/>
    <mergeCell ref="E26:E27"/>
    <mergeCell ref="F26:F27"/>
    <mergeCell ref="B22:B23"/>
    <mergeCell ref="C22:C23"/>
    <mergeCell ref="D22:D23"/>
    <mergeCell ref="E22:E23"/>
    <mergeCell ref="F22:F23"/>
    <mergeCell ref="V22:V23"/>
    <mergeCell ref="W22:W23"/>
    <mergeCell ref="B20:B21"/>
    <mergeCell ref="C20:C21"/>
    <mergeCell ref="D20:D21"/>
    <mergeCell ref="E20:E21"/>
    <mergeCell ref="F20:F21"/>
    <mergeCell ref="G20:G21"/>
    <mergeCell ref="U20:U21"/>
    <mergeCell ref="V20:V21"/>
    <mergeCell ref="W20:W21"/>
    <mergeCell ref="G22:G23"/>
    <mergeCell ref="U22:U23"/>
    <mergeCell ref="B18:B19"/>
    <mergeCell ref="C18:C19"/>
    <mergeCell ref="D18:D19"/>
    <mergeCell ref="E18:E19"/>
    <mergeCell ref="F18:F19"/>
    <mergeCell ref="G18:G19"/>
    <mergeCell ref="U18:U19"/>
    <mergeCell ref="B16:B17"/>
    <mergeCell ref="C16:C17"/>
    <mergeCell ref="D16:D17"/>
    <mergeCell ref="E16:E17"/>
    <mergeCell ref="F16:F17"/>
    <mergeCell ref="G16:G17"/>
    <mergeCell ref="U16:U17"/>
    <mergeCell ref="B14:B15"/>
    <mergeCell ref="C14:C15"/>
    <mergeCell ref="D14:D15"/>
    <mergeCell ref="E14:E15"/>
    <mergeCell ref="F14:F15"/>
    <mergeCell ref="G14:G15"/>
    <mergeCell ref="U14:U15"/>
    <mergeCell ref="V14:V15"/>
    <mergeCell ref="W14:W15"/>
    <mergeCell ref="B12:B13"/>
    <mergeCell ref="C12:C13"/>
    <mergeCell ref="D12:D13"/>
    <mergeCell ref="E12:E13"/>
    <mergeCell ref="F12:F13"/>
    <mergeCell ref="V7:V9"/>
    <mergeCell ref="W7:W9"/>
    <mergeCell ref="I8:K8"/>
    <mergeCell ref="L8:N8"/>
    <mergeCell ref="O8:Q8"/>
    <mergeCell ref="R8:T8"/>
    <mergeCell ref="U8:U9"/>
    <mergeCell ref="V10:V11"/>
    <mergeCell ref="W10:W11"/>
    <mergeCell ref="B7:B9"/>
    <mergeCell ref="C7:D8"/>
    <mergeCell ref="E7:G8"/>
    <mergeCell ref="I7:U7"/>
    <mergeCell ref="B10:B11"/>
    <mergeCell ref="C10:C11"/>
    <mergeCell ref="D10:D11"/>
    <mergeCell ref="E10:E11"/>
    <mergeCell ref="F10:F11"/>
    <mergeCell ref="G10:G11"/>
  </mergeCells>
  <phoneticPr fontId="2"/>
  <dataValidations count="4">
    <dataValidation type="list" allowBlank="1" showDropDown="1" showInputMessage="1" showErrorMessage="1" sqref="E10:E21" xr:uid="{F5D1F637-0C30-46CD-A929-7E20609BBD50}">
      <formula1>INDIRECT($AB$2)</formula1>
    </dataValidation>
    <dataValidation type="list" allowBlank="1" showInputMessage="1" showErrorMessage="1" sqref="R10 R12 R14 R16 R18 R20 R22 R24 R26 R28 R30 R32" xr:uid="{3DFE2B87-E116-4BDE-91D2-B1DB8178CF6C}">
      <formula1>"0,430"</formula1>
    </dataValidation>
    <dataValidation type="list" allowBlank="1" showInputMessage="1" showErrorMessage="1" sqref="L10 L12 L14 L16 L18 L20 L22 L24 L26 L28 L30 L32" xr:uid="{7606B1C7-1891-4075-BDA2-EC4353C3BA81}">
      <formula1>"550,1370"</formula1>
    </dataValidation>
    <dataValidation type="list" allowBlank="1" showInputMessage="1" showErrorMessage="1" sqref="I10 I12 I14 I16 I18 I20 I22 I24 I26 I28 I30 I32" xr:uid="{A10C68C6-E00B-4996-BDF6-F37672E3AB0A}">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B395AAE-9558-4F55-9C98-B2C4704D25E3}">
          <x14:formula1>
            <xm:f>INDIRECT('1氏名'!$AF$2:$AG$2)</xm:f>
          </x14:formula1>
          <xm:sqref>O18 O20 O22 O24 O26 O28 O30 O32 O10 O12 O14 O16</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6666FF"/>
    <pageSetUpPr fitToPage="1"/>
  </sheetPr>
  <dimension ref="A1:Y75"/>
  <sheetViews>
    <sheetView view="pageBreakPreview" zoomScale="70" zoomScaleNormal="100" zoomScaleSheetLayoutView="7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105</v>
      </c>
      <c r="P1" s="236"/>
      <c r="Q1" s="236"/>
      <c r="R1" s="236"/>
      <c r="S1" s="236"/>
      <c r="T1" s="236"/>
      <c r="U1" s="236"/>
      <c r="V1" s="236"/>
      <c r="W1" s="236"/>
    </row>
    <row r="2" spans="1:25" ht="20.100000000000001" customHeight="1">
      <c r="A2" s="1" t="s">
        <v>0</v>
      </c>
      <c r="B2" s="4" t="s">
        <v>72</v>
      </c>
      <c r="C2" s="235"/>
      <c r="D2" s="235"/>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54">
        <f>'1氏名'!Q4</f>
        <v>0</v>
      </c>
      <c r="R4" s="254"/>
      <c r="S4" s="254"/>
      <c r="T4" s="254"/>
      <c r="U4" s="254"/>
      <c r="V4" s="254"/>
      <c r="W4" s="254"/>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256"/>
      <c r="D8" s="257"/>
      <c r="E8" s="180"/>
      <c r="F8" s="181"/>
      <c r="G8" s="182"/>
      <c r="H8" s="56"/>
      <c r="I8" s="206" t="s">
        <v>7</v>
      </c>
      <c r="J8" s="207"/>
      <c r="K8" s="208"/>
      <c r="L8" s="206" t="s">
        <v>46</v>
      </c>
      <c r="M8" s="207"/>
      <c r="N8" s="208"/>
      <c r="O8" s="206" t="s">
        <v>8</v>
      </c>
      <c r="P8" s="207"/>
      <c r="Q8" s="208"/>
      <c r="R8" s="206" t="s">
        <v>9</v>
      </c>
      <c r="S8" s="207"/>
      <c r="T8" s="208"/>
      <c r="U8" s="209" t="s">
        <v>10</v>
      </c>
      <c r="V8" s="244"/>
      <c r="W8" s="204"/>
    </row>
    <row r="9" spans="1:25" ht="16.5" customHeight="1" thickBot="1">
      <c r="A9" s="5"/>
      <c r="B9" s="255"/>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98">
        <f>K10+K11+N10+N11+Q10+Q11+T10+T11</f>
        <v>0</v>
      </c>
      <c r="V10" s="198">
        <f>G10+U10</f>
        <v>0</v>
      </c>
      <c r="W10" s="198">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199"/>
    </row>
    <row r="12" spans="1:25" ht="20.100000000000001" customHeight="1">
      <c r="A12" s="18"/>
      <c r="B12" s="186" t="s">
        <v>90</v>
      </c>
      <c r="C12" s="222"/>
      <c r="D12" s="190">
        <f>ROUNDDOWN(C12*25%,0)</f>
        <v>0</v>
      </c>
      <c r="E12" s="192"/>
      <c r="F12" s="194"/>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98">
        <f>K12+K13+N12+N13+Q12+Q13+T12+T13</f>
        <v>0</v>
      </c>
      <c r="V12" s="198">
        <f>G12+U12</f>
        <v>0</v>
      </c>
      <c r="W12" s="198">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199"/>
      <c r="X13" s="2"/>
      <c r="Y13" s="2"/>
    </row>
    <row r="14" spans="1:25" ht="20.100000000000001" customHeight="1">
      <c r="B14" s="186" t="s">
        <v>89</v>
      </c>
      <c r="C14" s="222"/>
      <c r="D14" s="190">
        <f>ROUNDDOWN(C14*25%,0)</f>
        <v>0</v>
      </c>
      <c r="E14" s="192"/>
      <c r="F14" s="194"/>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98">
        <f t="shared" ref="U14:U32" si="5">K14+K15+N14+N15+Q14+Q15+T14+T15</f>
        <v>0</v>
      </c>
      <c r="V14" s="198">
        <f>G14+U14</f>
        <v>0</v>
      </c>
      <c r="W14" s="198">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199"/>
      <c r="X15" s="2"/>
      <c r="Y15" s="2"/>
    </row>
    <row r="16" spans="1:25" ht="20.100000000000001" customHeight="1">
      <c r="B16" s="186" t="s">
        <v>91</v>
      </c>
      <c r="C16" s="222"/>
      <c r="D16" s="190">
        <f>ROUNDDOWN(C16*25%,0)</f>
        <v>0</v>
      </c>
      <c r="E16" s="192"/>
      <c r="F16" s="194"/>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98">
        <f t="shared" si="5"/>
        <v>0</v>
      </c>
      <c r="V16" s="198">
        <f>G16+U16</f>
        <v>0</v>
      </c>
      <c r="W16" s="198">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199"/>
      <c r="X17" s="2"/>
      <c r="Y17" s="2"/>
    </row>
    <row r="18" spans="2:25" ht="20.100000000000001" customHeight="1">
      <c r="B18" s="186" t="s">
        <v>92</v>
      </c>
      <c r="C18" s="222"/>
      <c r="D18" s="190">
        <f>ROUNDDOWN(C18*25%,0)</f>
        <v>0</v>
      </c>
      <c r="E18" s="192"/>
      <c r="F18" s="194"/>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98">
        <f t="shared" si="5"/>
        <v>0</v>
      </c>
      <c r="V18" s="198">
        <f>G18+U18</f>
        <v>0</v>
      </c>
      <c r="W18" s="198">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199"/>
      <c r="X19" s="2"/>
      <c r="Y19" s="2"/>
    </row>
    <row r="20" spans="2:25" ht="20.100000000000001" customHeight="1">
      <c r="B20" s="186" t="s">
        <v>93</v>
      </c>
      <c r="C20" s="222"/>
      <c r="D20" s="190">
        <f>ROUNDDOWN(C20*25%,0)</f>
        <v>0</v>
      </c>
      <c r="E20" s="192"/>
      <c r="F20" s="194"/>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98">
        <f t="shared" si="5"/>
        <v>0</v>
      </c>
      <c r="V20" s="198">
        <f>G20+U20</f>
        <v>0</v>
      </c>
      <c r="W20" s="198">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199"/>
      <c r="X21" s="2"/>
      <c r="Y21" s="2"/>
    </row>
    <row r="22" spans="2:25" ht="20.100000000000001" customHeight="1">
      <c r="B22" s="186" t="s">
        <v>94</v>
      </c>
      <c r="C22" s="219"/>
      <c r="D22" s="190">
        <f>ROUNDDOWN(C22*25%,0)</f>
        <v>0</v>
      </c>
      <c r="E22" s="214"/>
      <c r="F22" s="216"/>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98">
        <f t="shared" si="5"/>
        <v>0</v>
      </c>
      <c r="V22" s="198">
        <f>G22+U22</f>
        <v>0</v>
      </c>
      <c r="W22" s="198">
        <f>D22+G22+U22</f>
        <v>0</v>
      </c>
      <c r="X22" s="2"/>
      <c r="Y22" s="2"/>
    </row>
    <row r="23" spans="2:25" ht="20.100000000000001" customHeight="1" thickBot="1">
      <c r="B23" s="187"/>
      <c r="C23" s="213"/>
      <c r="D23" s="191"/>
      <c r="E23" s="215"/>
      <c r="F23" s="217"/>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550</v>
      </c>
      <c r="P23" s="110"/>
      <c r="Q23" s="17">
        <f t="shared" ref="Q23" si="12">O23*P23</f>
        <v>0</v>
      </c>
      <c r="R23" s="105">
        <v>0</v>
      </c>
      <c r="S23" s="110"/>
      <c r="T23" s="17">
        <f>R23*S23</f>
        <v>0</v>
      </c>
      <c r="U23" s="199"/>
      <c r="V23" s="199"/>
      <c r="W23" s="199"/>
      <c r="X23" s="2"/>
      <c r="Y23" s="2"/>
    </row>
    <row r="24" spans="2:25" ht="20.100000000000001" customHeight="1">
      <c r="B24" s="186" t="s">
        <v>95</v>
      </c>
      <c r="C24" s="219"/>
      <c r="D24" s="190">
        <f>ROUNDDOWN(C24*25%,0)</f>
        <v>0</v>
      </c>
      <c r="E24" s="214"/>
      <c r="F24" s="216"/>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98">
        <f t="shared" si="5"/>
        <v>0</v>
      </c>
      <c r="V24" s="198">
        <f>G24+U24</f>
        <v>0</v>
      </c>
      <c r="W24" s="198">
        <f>D24+G24+U24</f>
        <v>0</v>
      </c>
      <c r="X24" s="2"/>
      <c r="Y24" s="2"/>
    </row>
    <row r="25" spans="2:25" ht="20.100000000000001" customHeight="1" thickBot="1">
      <c r="B25" s="187"/>
      <c r="C25" s="213"/>
      <c r="D25" s="191"/>
      <c r="E25" s="215"/>
      <c r="F25" s="217"/>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550</v>
      </c>
      <c r="P25" s="110"/>
      <c r="Q25" s="17">
        <f t="shared" ref="Q25" si="18">O25*P25</f>
        <v>0</v>
      </c>
      <c r="R25" s="105">
        <v>0</v>
      </c>
      <c r="S25" s="110"/>
      <c r="T25" s="17">
        <f>R25*S25</f>
        <v>0</v>
      </c>
      <c r="U25" s="199"/>
      <c r="V25" s="199"/>
      <c r="W25" s="199"/>
      <c r="X25" s="2"/>
      <c r="Y25" s="2"/>
    </row>
    <row r="26" spans="2:25" ht="20.100000000000001" customHeight="1">
      <c r="B26" s="186" t="s">
        <v>96</v>
      </c>
      <c r="C26" s="219"/>
      <c r="D26" s="190">
        <f>ROUNDDOWN(C26*25%,0)</f>
        <v>0</v>
      </c>
      <c r="E26" s="214"/>
      <c r="F26" s="216"/>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98">
        <f t="shared" si="5"/>
        <v>0</v>
      </c>
      <c r="V26" s="198">
        <f>G26+U26</f>
        <v>0</v>
      </c>
      <c r="W26" s="198">
        <f>D26+G26+U26</f>
        <v>0</v>
      </c>
      <c r="X26" s="2"/>
      <c r="Y26" s="2"/>
    </row>
    <row r="27" spans="2:25" ht="20.100000000000001" customHeight="1" thickBot="1">
      <c r="B27" s="187"/>
      <c r="C27" s="213"/>
      <c r="D27" s="191"/>
      <c r="E27" s="215"/>
      <c r="F27" s="217"/>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550</v>
      </c>
      <c r="P27" s="110"/>
      <c r="Q27" s="17">
        <f t="shared" ref="Q27" si="24">O27*P27</f>
        <v>0</v>
      </c>
      <c r="R27" s="105">
        <v>0</v>
      </c>
      <c r="S27" s="110"/>
      <c r="T27" s="17">
        <f>R27*S27</f>
        <v>0</v>
      </c>
      <c r="U27" s="199"/>
      <c r="V27" s="199"/>
      <c r="W27" s="199"/>
      <c r="X27" s="2"/>
      <c r="Y27" s="2"/>
    </row>
    <row r="28" spans="2:25" ht="20.100000000000001" customHeight="1">
      <c r="B28" s="186" t="s">
        <v>97</v>
      </c>
      <c r="C28" s="219"/>
      <c r="D28" s="190">
        <f>ROUNDDOWN(C28*25%,0)</f>
        <v>0</v>
      </c>
      <c r="E28" s="214"/>
      <c r="F28" s="216"/>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98">
        <f t="shared" si="5"/>
        <v>0</v>
      </c>
      <c r="V28" s="198">
        <f>G28+U28</f>
        <v>0</v>
      </c>
      <c r="W28" s="198">
        <f>D28+G28+U28</f>
        <v>0</v>
      </c>
      <c r="X28" s="2"/>
      <c r="Y28" s="2"/>
    </row>
    <row r="29" spans="2:25" ht="20.100000000000001" customHeight="1" thickBot="1">
      <c r="B29" s="187"/>
      <c r="C29" s="213"/>
      <c r="D29" s="191"/>
      <c r="E29" s="215"/>
      <c r="F29" s="217"/>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550</v>
      </c>
      <c r="P29" s="110"/>
      <c r="Q29" s="17">
        <f t="shared" ref="Q29" si="30">O29*P29</f>
        <v>0</v>
      </c>
      <c r="R29" s="105">
        <v>0</v>
      </c>
      <c r="S29" s="110"/>
      <c r="T29" s="17">
        <f>R29*S29</f>
        <v>0</v>
      </c>
      <c r="U29" s="199"/>
      <c r="V29" s="199"/>
      <c r="W29" s="199"/>
      <c r="X29" s="2"/>
      <c r="Y29" s="2"/>
    </row>
    <row r="30" spans="2:25" ht="20.100000000000001" customHeight="1">
      <c r="B30" s="186" t="s">
        <v>98</v>
      </c>
      <c r="C30" s="219"/>
      <c r="D30" s="190">
        <f>ROUNDDOWN(C30*25%,0)</f>
        <v>0</v>
      </c>
      <c r="E30" s="214"/>
      <c r="F30" s="216"/>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98">
        <f t="shared" si="5"/>
        <v>0</v>
      </c>
      <c r="V30" s="198">
        <f>G30+U30</f>
        <v>0</v>
      </c>
      <c r="W30" s="198">
        <f>D30+G30+U30</f>
        <v>0</v>
      </c>
      <c r="X30" s="2"/>
      <c r="Y30" s="2"/>
    </row>
    <row r="31" spans="2:25" ht="20.100000000000001" customHeight="1" thickBot="1">
      <c r="B31" s="187"/>
      <c r="C31" s="213"/>
      <c r="D31" s="191"/>
      <c r="E31" s="215"/>
      <c r="F31" s="217"/>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550</v>
      </c>
      <c r="P31" s="110"/>
      <c r="Q31" s="17">
        <f t="shared" ref="Q31" si="36">O31*P31</f>
        <v>0</v>
      </c>
      <c r="R31" s="105">
        <v>0</v>
      </c>
      <c r="S31" s="110"/>
      <c r="T31" s="17">
        <f>R31*S31</f>
        <v>0</v>
      </c>
      <c r="U31" s="199"/>
      <c r="V31" s="199"/>
      <c r="W31" s="199"/>
      <c r="X31" s="2"/>
      <c r="Y31" s="2"/>
    </row>
    <row r="32" spans="2:25" ht="20.100000000000001" customHeight="1">
      <c r="B32" s="186" t="s">
        <v>99</v>
      </c>
      <c r="C32" s="219"/>
      <c r="D32" s="190">
        <f>ROUNDDOWN(C32*25%,0)</f>
        <v>0</v>
      </c>
      <c r="E32" s="214"/>
      <c r="F32" s="216"/>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98">
        <f t="shared" si="5"/>
        <v>0</v>
      </c>
      <c r="V32" s="198">
        <f>G32+U32</f>
        <v>0</v>
      </c>
      <c r="W32" s="198">
        <f>D32+G32+U32</f>
        <v>0</v>
      </c>
      <c r="X32" s="2"/>
      <c r="Y32" s="2"/>
    </row>
    <row r="33" spans="2:25" ht="20.100000000000001" customHeight="1" thickBot="1">
      <c r="B33" s="187"/>
      <c r="C33" s="213"/>
      <c r="D33" s="191"/>
      <c r="E33" s="215"/>
      <c r="F33" s="217"/>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550</v>
      </c>
      <c r="P33" s="110"/>
      <c r="Q33" s="17">
        <f t="shared" ref="Q33" si="42">O33*P33</f>
        <v>0</v>
      </c>
      <c r="R33" s="105">
        <v>0</v>
      </c>
      <c r="S33" s="110"/>
      <c r="T33" s="17">
        <f>R33*S33</f>
        <v>0</v>
      </c>
      <c r="U33" s="199"/>
      <c r="V33" s="199"/>
      <c r="W33" s="199"/>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166"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3"/>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51" t="s">
        <v>101</v>
      </c>
      <c r="C40" s="142"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52"/>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3j9oW5Nt1GVE9stPE+z6KrtyLM1dqb96D1tA56sNrlqSl/pZSB2vrQAbk06s9JlPqxUowuhQ4TslaT3GKc413g==" saltValue="99x/KwA+P/pKmhqGq8Nz3w==" spinCount="100000" sheet="1" formatCells="0" selectLockedCells="1"/>
  <mergeCells count="129">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 ref="B10:B11"/>
    <mergeCell ref="C10:C11"/>
    <mergeCell ref="D10:D11"/>
    <mergeCell ref="E10:E11"/>
    <mergeCell ref="F10:F11"/>
    <mergeCell ref="G10:G11"/>
    <mergeCell ref="U10:U11"/>
    <mergeCell ref="V10:V11"/>
    <mergeCell ref="W10:W11"/>
    <mergeCell ref="B12:B13"/>
    <mergeCell ref="C12:C13"/>
    <mergeCell ref="D12:D13"/>
    <mergeCell ref="E12:E13"/>
    <mergeCell ref="F12:F13"/>
    <mergeCell ref="G12:G13"/>
    <mergeCell ref="U12:U13"/>
    <mergeCell ref="V12:V13"/>
    <mergeCell ref="W12:W13"/>
    <mergeCell ref="B14:B15"/>
    <mergeCell ref="C14:C15"/>
    <mergeCell ref="D14:D15"/>
    <mergeCell ref="E14:E15"/>
    <mergeCell ref="F14:F15"/>
    <mergeCell ref="G14:G15"/>
    <mergeCell ref="U14:U15"/>
    <mergeCell ref="V14:V15"/>
    <mergeCell ref="W14:W15"/>
    <mergeCell ref="B16:B17"/>
    <mergeCell ref="C16:C17"/>
    <mergeCell ref="D16:D17"/>
    <mergeCell ref="E16:E17"/>
    <mergeCell ref="F16:F17"/>
    <mergeCell ref="G16:G17"/>
    <mergeCell ref="U16:U17"/>
    <mergeCell ref="V16:V17"/>
    <mergeCell ref="W16:W17"/>
    <mergeCell ref="B18:B19"/>
    <mergeCell ref="C18:C19"/>
    <mergeCell ref="D18:D19"/>
    <mergeCell ref="E18:E19"/>
    <mergeCell ref="F18:F19"/>
    <mergeCell ref="G18:G19"/>
    <mergeCell ref="U18:U19"/>
    <mergeCell ref="V18:V19"/>
    <mergeCell ref="W18:W19"/>
    <mergeCell ref="B20:B21"/>
    <mergeCell ref="C20:C21"/>
    <mergeCell ref="D20:D21"/>
    <mergeCell ref="E20:E21"/>
    <mergeCell ref="F20:F21"/>
    <mergeCell ref="G20:G21"/>
    <mergeCell ref="U20:U21"/>
    <mergeCell ref="V20:V21"/>
    <mergeCell ref="W20:W21"/>
    <mergeCell ref="B22:B23"/>
    <mergeCell ref="C22:C23"/>
    <mergeCell ref="D22:D23"/>
    <mergeCell ref="E22:E23"/>
    <mergeCell ref="F22:F23"/>
    <mergeCell ref="G22:G23"/>
    <mergeCell ref="U22:U23"/>
    <mergeCell ref="V22:V23"/>
    <mergeCell ref="W22:W23"/>
    <mergeCell ref="B24:B25"/>
    <mergeCell ref="C24:C25"/>
    <mergeCell ref="D24:D25"/>
    <mergeCell ref="E24:E25"/>
    <mergeCell ref="F24:F25"/>
    <mergeCell ref="G24:G25"/>
    <mergeCell ref="U24:U25"/>
    <mergeCell ref="V24:V25"/>
    <mergeCell ref="W24:W25"/>
    <mergeCell ref="B26:B27"/>
    <mergeCell ref="C26:C27"/>
    <mergeCell ref="D26:D27"/>
    <mergeCell ref="E26:E27"/>
    <mergeCell ref="F26:F27"/>
    <mergeCell ref="G26:G27"/>
    <mergeCell ref="B28:B29"/>
    <mergeCell ref="C28:C29"/>
    <mergeCell ref="D28:D29"/>
    <mergeCell ref="E28:E29"/>
    <mergeCell ref="F28:F29"/>
    <mergeCell ref="G28:G29"/>
    <mergeCell ref="U26:U27"/>
    <mergeCell ref="V26:V27"/>
    <mergeCell ref="W26:W27"/>
    <mergeCell ref="U28:U29"/>
    <mergeCell ref="U32:U33"/>
    <mergeCell ref="V32:V33"/>
    <mergeCell ref="W32:W33"/>
    <mergeCell ref="V28:V29"/>
    <mergeCell ref="W28:W29"/>
    <mergeCell ref="B30:B31"/>
    <mergeCell ref="C30:C31"/>
    <mergeCell ref="D30:D31"/>
    <mergeCell ref="E30:E31"/>
    <mergeCell ref="F30:F31"/>
    <mergeCell ref="B37:B38"/>
    <mergeCell ref="B40:B41"/>
    <mergeCell ref="W30:W31"/>
    <mergeCell ref="B32:B33"/>
    <mergeCell ref="C32:C33"/>
    <mergeCell ref="D32:D33"/>
    <mergeCell ref="E32:E33"/>
    <mergeCell ref="F32:F33"/>
    <mergeCell ref="G32:G33"/>
    <mergeCell ref="G30:G31"/>
    <mergeCell ref="U30:U31"/>
    <mergeCell ref="V30:V31"/>
  </mergeCells>
  <phoneticPr fontId="2"/>
  <dataValidations count="4">
    <dataValidation type="list" allowBlank="1" showInputMessage="1" showErrorMessage="1" sqref="L10 L12 L14 L16 L18 L20 L22 L24 L26 L28 L30 L32" xr:uid="{62233202-FA61-4567-A4BC-34B287678BBE}">
      <formula1>"550,1370"</formula1>
    </dataValidation>
    <dataValidation type="list" allowBlank="1" showInputMessage="1" showErrorMessage="1" sqref="I10 I12 I14 I16 I18 I20 I22 I24 I26 I28 I30 I32" xr:uid="{63BFBE22-B26F-4516-A91D-A5318F6B56E2}">
      <formula1>"880,1370"</formula1>
    </dataValidation>
    <dataValidation type="list" allowBlank="1" showInputMessage="1" showErrorMessage="1" sqref="R10 R12 R14 R16 R18 R20 R22 R24 R26 R28 R30 R32" xr:uid="{CED6C009-B682-4C1C-9D73-14A644BD7CEB}">
      <formula1>"0,430"</formula1>
    </dataValidation>
    <dataValidation type="list" allowBlank="1" showDropDown="1" showInputMessage="1" showErrorMessage="1" sqref="E10:E21" xr:uid="{A7CAFE66-9F1A-408F-A82A-6CE98EF2BDD9}">
      <formula1>INDIRECT($AB$2)</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9649DA9-7E7E-441A-A012-031959217527}">
          <x14:formula1>
            <xm:f>INDIRECT('1氏名'!$AF$2:$AG$2)</xm:f>
          </x14:formula1>
          <xm:sqref>O10 O12 O14 O16 O18 O20 O22 O24 O26 O28 O30 O32</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6666FF"/>
    <pageSetUpPr fitToPage="1"/>
  </sheetPr>
  <dimension ref="A1:Y75"/>
  <sheetViews>
    <sheetView view="pageBreakPreview" zoomScale="70" zoomScaleNormal="100" zoomScaleSheetLayoutView="7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105</v>
      </c>
      <c r="P1" s="236"/>
      <c r="Q1" s="236"/>
      <c r="R1" s="236"/>
      <c r="S1" s="236"/>
      <c r="T1" s="236"/>
      <c r="U1" s="236"/>
      <c r="V1" s="236"/>
      <c r="W1" s="236"/>
    </row>
    <row r="2" spans="1:25" ht="20.100000000000001" customHeight="1">
      <c r="A2" s="1" t="s">
        <v>0</v>
      </c>
      <c r="B2" s="4" t="s">
        <v>72</v>
      </c>
      <c r="C2" s="235"/>
      <c r="D2" s="235"/>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54">
        <f>'1氏名'!Q4</f>
        <v>0</v>
      </c>
      <c r="R4" s="254"/>
      <c r="S4" s="254"/>
      <c r="T4" s="254"/>
      <c r="U4" s="254"/>
      <c r="V4" s="254"/>
      <c r="W4" s="254"/>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256"/>
      <c r="D8" s="257"/>
      <c r="E8" s="180"/>
      <c r="F8" s="181"/>
      <c r="G8" s="182"/>
      <c r="H8" s="56"/>
      <c r="I8" s="206" t="s">
        <v>7</v>
      </c>
      <c r="J8" s="207"/>
      <c r="K8" s="208"/>
      <c r="L8" s="206" t="s">
        <v>46</v>
      </c>
      <c r="M8" s="207"/>
      <c r="N8" s="208"/>
      <c r="O8" s="206" t="s">
        <v>8</v>
      </c>
      <c r="P8" s="207"/>
      <c r="Q8" s="208"/>
      <c r="R8" s="206" t="s">
        <v>9</v>
      </c>
      <c r="S8" s="207"/>
      <c r="T8" s="208"/>
      <c r="U8" s="209" t="s">
        <v>10</v>
      </c>
      <c r="V8" s="244"/>
      <c r="W8" s="204"/>
    </row>
    <row r="9" spans="1:25" ht="16.5" customHeight="1" thickBot="1">
      <c r="A9" s="5"/>
      <c r="B9" s="255"/>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98">
        <f>K10+K11+N10+N11+Q10+Q11+T10+T11</f>
        <v>0</v>
      </c>
      <c r="V10" s="198">
        <f>G10+U10</f>
        <v>0</v>
      </c>
      <c r="W10" s="198">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199"/>
    </row>
    <row r="12" spans="1:25" ht="20.100000000000001" customHeight="1">
      <c r="A12" s="18"/>
      <c r="B12" s="186" t="s">
        <v>90</v>
      </c>
      <c r="C12" s="222"/>
      <c r="D12" s="190">
        <f>ROUNDDOWN(C12*25%,0)</f>
        <v>0</v>
      </c>
      <c r="E12" s="192"/>
      <c r="F12" s="194"/>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98">
        <f>K12+K13+N12+N13+Q12+Q13+T12+T13</f>
        <v>0</v>
      </c>
      <c r="V12" s="198">
        <f>G12+U12</f>
        <v>0</v>
      </c>
      <c r="W12" s="198">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199"/>
      <c r="X13" s="2"/>
      <c r="Y13" s="2"/>
    </row>
    <row r="14" spans="1:25" ht="20.100000000000001" customHeight="1">
      <c r="B14" s="186" t="s">
        <v>89</v>
      </c>
      <c r="C14" s="222"/>
      <c r="D14" s="190">
        <f>ROUNDDOWN(C14*25%,0)</f>
        <v>0</v>
      </c>
      <c r="E14" s="192"/>
      <c r="F14" s="194"/>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98">
        <f t="shared" ref="U14:U32" si="5">K14+K15+N14+N15+Q14+Q15+T14+T15</f>
        <v>0</v>
      </c>
      <c r="V14" s="198">
        <f>G14+U14</f>
        <v>0</v>
      </c>
      <c r="W14" s="198">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199"/>
      <c r="X15" s="2"/>
      <c r="Y15" s="2"/>
    </row>
    <row r="16" spans="1:25" ht="20.100000000000001" customHeight="1">
      <c r="B16" s="186" t="s">
        <v>91</v>
      </c>
      <c r="C16" s="222"/>
      <c r="D16" s="190">
        <f>ROUNDDOWN(C16*25%,0)</f>
        <v>0</v>
      </c>
      <c r="E16" s="192"/>
      <c r="F16" s="194"/>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98">
        <f t="shared" si="5"/>
        <v>0</v>
      </c>
      <c r="V16" s="198">
        <f>G16+U16</f>
        <v>0</v>
      </c>
      <c r="W16" s="198">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199"/>
      <c r="X17" s="2"/>
      <c r="Y17" s="2"/>
    </row>
    <row r="18" spans="2:25" ht="20.100000000000001" customHeight="1">
      <c r="B18" s="186" t="s">
        <v>92</v>
      </c>
      <c r="C18" s="222"/>
      <c r="D18" s="190">
        <f>ROUNDDOWN(C18*25%,0)</f>
        <v>0</v>
      </c>
      <c r="E18" s="192"/>
      <c r="F18" s="194"/>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98">
        <f t="shared" si="5"/>
        <v>0</v>
      </c>
      <c r="V18" s="198">
        <f>G18+U18</f>
        <v>0</v>
      </c>
      <c r="W18" s="198">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199"/>
      <c r="X19" s="2"/>
      <c r="Y19" s="2"/>
    </row>
    <row r="20" spans="2:25" ht="20.100000000000001" customHeight="1">
      <c r="B20" s="186" t="s">
        <v>93</v>
      </c>
      <c r="C20" s="222"/>
      <c r="D20" s="190">
        <f>ROUNDDOWN(C20*25%,0)</f>
        <v>0</v>
      </c>
      <c r="E20" s="192"/>
      <c r="F20" s="194"/>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98">
        <f t="shared" si="5"/>
        <v>0</v>
      </c>
      <c r="V20" s="198">
        <f>G20+U20</f>
        <v>0</v>
      </c>
      <c r="W20" s="198">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199"/>
      <c r="X21" s="2"/>
      <c r="Y21" s="2"/>
    </row>
    <row r="22" spans="2:25" ht="20.100000000000001" customHeight="1">
      <c r="B22" s="186" t="s">
        <v>94</v>
      </c>
      <c r="C22" s="219"/>
      <c r="D22" s="190">
        <f>ROUNDDOWN(C22*25%,0)</f>
        <v>0</v>
      </c>
      <c r="E22" s="214"/>
      <c r="F22" s="216"/>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98">
        <f t="shared" si="5"/>
        <v>0</v>
      </c>
      <c r="V22" s="198">
        <f>G22+U22</f>
        <v>0</v>
      </c>
      <c r="W22" s="198">
        <f>D22+G22+U22</f>
        <v>0</v>
      </c>
      <c r="X22" s="2"/>
      <c r="Y22" s="2"/>
    </row>
    <row r="23" spans="2:25" ht="20.100000000000001" customHeight="1" thickBot="1">
      <c r="B23" s="187"/>
      <c r="C23" s="213"/>
      <c r="D23" s="191"/>
      <c r="E23" s="215"/>
      <c r="F23" s="217"/>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550</v>
      </c>
      <c r="P23" s="110"/>
      <c r="Q23" s="17">
        <f t="shared" ref="Q23" si="12">O23*P23</f>
        <v>0</v>
      </c>
      <c r="R23" s="105">
        <v>0</v>
      </c>
      <c r="S23" s="110"/>
      <c r="T23" s="17">
        <f>R23*S23</f>
        <v>0</v>
      </c>
      <c r="U23" s="199"/>
      <c r="V23" s="199"/>
      <c r="W23" s="199"/>
      <c r="X23" s="2"/>
      <c r="Y23" s="2"/>
    </row>
    <row r="24" spans="2:25" ht="20.100000000000001" customHeight="1">
      <c r="B24" s="186" t="s">
        <v>95</v>
      </c>
      <c r="C24" s="219"/>
      <c r="D24" s="190">
        <f>ROUNDDOWN(C24*25%,0)</f>
        <v>0</v>
      </c>
      <c r="E24" s="214"/>
      <c r="F24" s="216"/>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98">
        <f t="shared" si="5"/>
        <v>0</v>
      </c>
      <c r="V24" s="198">
        <f>G24+U24</f>
        <v>0</v>
      </c>
      <c r="W24" s="198">
        <f>D24+G24+U24</f>
        <v>0</v>
      </c>
      <c r="X24" s="2"/>
      <c r="Y24" s="2"/>
    </row>
    <row r="25" spans="2:25" ht="20.100000000000001" customHeight="1" thickBot="1">
      <c r="B25" s="187"/>
      <c r="C25" s="213"/>
      <c r="D25" s="191"/>
      <c r="E25" s="215"/>
      <c r="F25" s="217"/>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550</v>
      </c>
      <c r="P25" s="110"/>
      <c r="Q25" s="17">
        <f t="shared" ref="Q25" si="18">O25*P25</f>
        <v>0</v>
      </c>
      <c r="R25" s="105">
        <v>0</v>
      </c>
      <c r="S25" s="110"/>
      <c r="T25" s="17">
        <f>R25*S25</f>
        <v>0</v>
      </c>
      <c r="U25" s="199"/>
      <c r="V25" s="199"/>
      <c r="W25" s="199"/>
      <c r="X25" s="2"/>
      <c r="Y25" s="2"/>
    </row>
    <row r="26" spans="2:25" ht="20.100000000000001" customHeight="1">
      <c r="B26" s="186" t="s">
        <v>96</v>
      </c>
      <c r="C26" s="219"/>
      <c r="D26" s="190">
        <f>ROUNDDOWN(C26*25%,0)</f>
        <v>0</v>
      </c>
      <c r="E26" s="214"/>
      <c r="F26" s="216"/>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98">
        <f t="shared" si="5"/>
        <v>0</v>
      </c>
      <c r="V26" s="198">
        <f>G26+U26</f>
        <v>0</v>
      </c>
      <c r="W26" s="198">
        <f>D26+G26+U26</f>
        <v>0</v>
      </c>
      <c r="X26" s="2"/>
      <c r="Y26" s="2"/>
    </row>
    <row r="27" spans="2:25" ht="20.100000000000001" customHeight="1" thickBot="1">
      <c r="B27" s="187"/>
      <c r="C27" s="213"/>
      <c r="D27" s="191"/>
      <c r="E27" s="215"/>
      <c r="F27" s="217"/>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550</v>
      </c>
      <c r="P27" s="110"/>
      <c r="Q27" s="17">
        <f t="shared" ref="Q27" si="24">O27*P27</f>
        <v>0</v>
      </c>
      <c r="R27" s="105">
        <v>0</v>
      </c>
      <c r="S27" s="110"/>
      <c r="T27" s="17">
        <f>R27*S27</f>
        <v>0</v>
      </c>
      <c r="U27" s="199"/>
      <c r="V27" s="199"/>
      <c r="W27" s="199"/>
      <c r="X27" s="2"/>
      <c r="Y27" s="2"/>
    </row>
    <row r="28" spans="2:25" ht="20.100000000000001" customHeight="1">
      <c r="B28" s="186" t="s">
        <v>97</v>
      </c>
      <c r="C28" s="219"/>
      <c r="D28" s="190">
        <f>ROUNDDOWN(C28*25%,0)</f>
        <v>0</v>
      </c>
      <c r="E28" s="214"/>
      <c r="F28" s="216"/>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98">
        <f t="shared" si="5"/>
        <v>0</v>
      </c>
      <c r="V28" s="198">
        <f>G28+U28</f>
        <v>0</v>
      </c>
      <c r="W28" s="198">
        <f>D28+G28+U28</f>
        <v>0</v>
      </c>
      <c r="X28" s="2"/>
      <c r="Y28" s="2"/>
    </row>
    <row r="29" spans="2:25" ht="20.100000000000001" customHeight="1" thickBot="1">
      <c r="B29" s="187"/>
      <c r="C29" s="213"/>
      <c r="D29" s="191"/>
      <c r="E29" s="215"/>
      <c r="F29" s="217"/>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550</v>
      </c>
      <c r="P29" s="110"/>
      <c r="Q29" s="17">
        <f t="shared" ref="Q29" si="30">O29*P29</f>
        <v>0</v>
      </c>
      <c r="R29" s="105">
        <v>0</v>
      </c>
      <c r="S29" s="110"/>
      <c r="T29" s="17">
        <f>R29*S29</f>
        <v>0</v>
      </c>
      <c r="U29" s="199"/>
      <c r="V29" s="199"/>
      <c r="W29" s="199"/>
      <c r="X29" s="2"/>
      <c r="Y29" s="2"/>
    </row>
    <row r="30" spans="2:25" ht="20.100000000000001" customHeight="1">
      <c r="B30" s="186" t="s">
        <v>98</v>
      </c>
      <c r="C30" s="219"/>
      <c r="D30" s="190">
        <f>ROUNDDOWN(C30*25%,0)</f>
        <v>0</v>
      </c>
      <c r="E30" s="214"/>
      <c r="F30" s="216"/>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98">
        <f t="shared" si="5"/>
        <v>0</v>
      </c>
      <c r="V30" s="198">
        <f>G30+U30</f>
        <v>0</v>
      </c>
      <c r="W30" s="198">
        <f>D30+G30+U30</f>
        <v>0</v>
      </c>
      <c r="X30" s="2"/>
      <c r="Y30" s="2"/>
    </row>
    <row r="31" spans="2:25" ht="20.100000000000001" customHeight="1" thickBot="1">
      <c r="B31" s="187"/>
      <c r="C31" s="213"/>
      <c r="D31" s="191"/>
      <c r="E31" s="215"/>
      <c r="F31" s="217"/>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550</v>
      </c>
      <c r="P31" s="110"/>
      <c r="Q31" s="17">
        <f t="shared" ref="Q31" si="36">O31*P31</f>
        <v>0</v>
      </c>
      <c r="R31" s="105">
        <v>0</v>
      </c>
      <c r="S31" s="110"/>
      <c r="T31" s="17">
        <f>R31*S31</f>
        <v>0</v>
      </c>
      <c r="U31" s="199"/>
      <c r="V31" s="199"/>
      <c r="W31" s="199"/>
      <c r="X31" s="2"/>
      <c r="Y31" s="2"/>
    </row>
    <row r="32" spans="2:25" ht="20.100000000000001" customHeight="1">
      <c r="B32" s="186" t="s">
        <v>99</v>
      </c>
      <c r="C32" s="219"/>
      <c r="D32" s="190">
        <f>ROUNDDOWN(C32*25%,0)</f>
        <v>0</v>
      </c>
      <c r="E32" s="214"/>
      <c r="F32" s="216"/>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98">
        <f t="shared" si="5"/>
        <v>0</v>
      </c>
      <c r="V32" s="198">
        <f>G32+U32</f>
        <v>0</v>
      </c>
      <c r="W32" s="198">
        <f>D32+G32+U32</f>
        <v>0</v>
      </c>
      <c r="X32" s="2"/>
      <c r="Y32" s="2"/>
    </row>
    <row r="33" spans="2:25" ht="20.100000000000001" customHeight="1" thickBot="1">
      <c r="B33" s="187"/>
      <c r="C33" s="213"/>
      <c r="D33" s="191"/>
      <c r="E33" s="215"/>
      <c r="F33" s="217"/>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550</v>
      </c>
      <c r="P33" s="110"/>
      <c r="Q33" s="17">
        <f t="shared" ref="Q33" si="42">O33*P33</f>
        <v>0</v>
      </c>
      <c r="R33" s="105">
        <v>0</v>
      </c>
      <c r="S33" s="110"/>
      <c r="T33" s="17">
        <f>R33*S33</f>
        <v>0</v>
      </c>
      <c r="U33" s="199"/>
      <c r="V33" s="199"/>
      <c r="W33" s="199"/>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166"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3"/>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51" t="s">
        <v>101</v>
      </c>
      <c r="C40" s="142"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52"/>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W7HJnEvz9JvQLNVczBu6gpMYLPqYU6B148sOIvx4mhuXTxmcRWz7xWcd+Bl2KOdwNd2sj7vaWQy3OxyOuklPWw==" saltValue="4AAcCfOBFrqNU02145PG4A==" spinCount="100000" sheet="1" formatCells="0" selectLockedCells="1"/>
  <mergeCells count="129">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 ref="B10:B11"/>
    <mergeCell ref="C10:C11"/>
    <mergeCell ref="D10:D11"/>
    <mergeCell ref="E10:E11"/>
    <mergeCell ref="F10:F11"/>
    <mergeCell ref="G10:G11"/>
    <mergeCell ref="U10:U11"/>
    <mergeCell ref="V10:V11"/>
    <mergeCell ref="W10:W11"/>
    <mergeCell ref="B12:B13"/>
    <mergeCell ref="C12:C13"/>
    <mergeCell ref="D12:D13"/>
    <mergeCell ref="E12:E13"/>
    <mergeCell ref="F12:F13"/>
    <mergeCell ref="G12:G13"/>
    <mergeCell ref="U12:U13"/>
    <mergeCell ref="V12:V13"/>
    <mergeCell ref="W12:W13"/>
    <mergeCell ref="B14:B15"/>
    <mergeCell ref="C14:C15"/>
    <mergeCell ref="D14:D15"/>
    <mergeCell ref="E14:E15"/>
    <mergeCell ref="F14:F15"/>
    <mergeCell ref="G14:G15"/>
    <mergeCell ref="U14:U15"/>
    <mergeCell ref="V14:V15"/>
    <mergeCell ref="W14:W15"/>
    <mergeCell ref="B16:B17"/>
    <mergeCell ref="C16:C17"/>
    <mergeCell ref="D16:D17"/>
    <mergeCell ref="E16:E17"/>
    <mergeCell ref="F16:F17"/>
    <mergeCell ref="G16:G17"/>
    <mergeCell ref="U16:U17"/>
    <mergeCell ref="V16:V17"/>
    <mergeCell ref="W16:W17"/>
    <mergeCell ref="B18:B19"/>
    <mergeCell ref="C18:C19"/>
    <mergeCell ref="D18:D19"/>
    <mergeCell ref="E18:E19"/>
    <mergeCell ref="F18:F19"/>
    <mergeCell ref="G18:G19"/>
    <mergeCell ref="U18:U19"/>
    <mergeCell ref="V18:V19"/>
    <mergeCell ref="W18:W19"/>
    <mergeCell ref="B20:B21"/>
    <mergeCell ref="C20:C21"/>
    <mergeCell ref="D20:D21"/>
    <mergeCell ref="E20:E21"/>
    <mergeCell ref="F20:F21"/>
    <mergeCell ref="G20:G21"/>
    <mergeCell ref="U20:U21"/>
    <mergeCell ref="V20:V21"/>
    <mergeCell ref="W20:W21"/>
    <mergeCell ref="B22:B23"/>
    <mergeCell ref="C22:C23"/>
    <mergeCell ref="D22:D23"/>
    <mergeCell ref="E22:E23"/>
    <mergeCell ref="F22:F23"/>
    <mergeCell ref="G22:G23"/>
    <mergeCell ref="U22:U23"/>
    <mergeCell ref="V22:V23"/>
    <mergeCell ref="W22:W23"/>
    <mergeCell ref="B24:B25"/>
    <mergeCell ref="C24:C25"/>
    <mergeCell ref="D24:D25"/>
    <mergeCell ref="E24:E25"/>
    <mergeCell ref="F24:F25"/>
    <mergeCell ref="G24:G25"/>
    <mergeCell ref="U24:U25"/>
    <mergeCell ref="V24:V25"/>
    <mergeCell ref="W24:W25"/>
    <mergeCell ref="B26:B27"/>
    <mergeCell ref="C26:C27"/>
    <mergeCell ref="D26:D27"/>
    <mergeCell ref="E26:E27"/>
    <mergeCell ref="F26:F27"/>
    <mergeCell ref="G26:G27"/>
    <mergeCell ref="B28:B29"/>
    <mergeCell ref="C28:C29"/>
    <mergeCell ref="D28:D29"/>
    <mergeCell ref="E28:E29"/>
    <mergeCell ref="F28:F29"/>
    <mergeCell ref="G28:G29"/>
    <mergeCell ref="U26:U27"/>
    <mergeCell ref="V26:V27"/>
    <mergeCell ref="W26:W27"/>
    <mergeCell ref="U28:U29"/>
    <mergeCell ref="U32:U33"/>
    <mergeCell ref="V32:V33"/>
    <mergeCell ref="W32:W33"/>
    <mergeCell ref="V28:V29"/>
    <mergeCell ref="W28:W29"/>
    <mergeCell ref="B30:B31"/>
    <mergeCell ref="C30:C31"/>
    <mergeCell ref="D30:D31"/>
    <mergeCell ref="E30:E31"/>
    <mergeCell ref="F30:F31"/>
    <mergeCell ref="B40:B41"/>
    <mergeCell ref="B37:B38"/>
    <mergeCell ref="W30:W31"/>
    <mergeCell ref="B32:B33"/>
    <mergeCell ref="C32:C33"/>
    <mergeCell ref="D32:D33"/>
    <mergeCell ref="E32:E33"/>
    <mergeCell ref="F32:F33"/>
    <mergeCell ref="G32:G33"/>
    <mergeCell ref="G30:G31"/>
    <mergeCell ref="U30:U31"/>
    <mergeCell ref="V30:V31"/>
  </mergeCells>
  <phoneticPr fontId="2"/>
  <dataValidations count="4">
    <dataValidation type="list" allowBlank="1" showDropDown="1" showInputMessage="1" showErrorMessage="1" sqref="E10:E21" xr:uid="{420D83AE-5E84-4C2B-AD78-FFC4928A2F64}">
      <formula1>INDIRECT($AB$2)</formula1>
    </dataValidation>
    <dataValidation type="list" allowBlank="1" showInputMessage="1" showErrorMessage="1" sqref="R10 R12 R14 R16 R18 R20 R22 R24 R26 R28 R30 R32" xr:uid="{BB9E7728-75C9-4465-AA55-E7BF96FD1982}">
      <formula1>"0,430"</formula1>
    </dataValidation>
    <dataValidation type="list" allowBlank="1" showInputMessage="1" showErrorMessage="1" sqref="L10 L12 L14 L16 L18 L20 L22 L24 L26 L28 L30 L32" xr:uid="{E171605B-B403-4330-B775-ED0F5530F89C}">
      <formula1>"550,1370"</formula1>
    </dataValidation>
    <dataValidation type="list" allowBlank="1" showInputMessage="1" showErrorMessage="1" sqref="I10 I12 I14 I16 I18 I20 I22 I24 I26 I28 I30 I32" xr:uid="{D25B3E3C-5CC1-4629-B01A-A6F84F0E25C8}">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62D6F43-F1EA-4CA6-AF88-06F9EC138A66}">
          <x14:formula1>
            <xm:f>INDIRECT('1氏名'!$AF$2:$AG$2)</xm:f>
          </x14:formula1>
          <xm:sqref>O10 O12 O14 O16 O18 O20 O22 O24 O26 O28 O30 O32</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6666FF"/>
    <pageSetUpPr fitToPage="1"/>
  </sheetPr>
  <dimension ref="A1:Y75"/>
  <sheetViews>
    <sheetView view="pageBreakPreview" zoomScale="70" zoomScaleNormal="100" zoomScaleSheetLayoutView="7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105</v>
      </c>
      <c r="P1" s="236"/>
      <c r="Q1" s="236"/>
      <c r="R1" s="236"/>
      <c r="S1" s="236"/>
      <c r="T1" s="236"/>
      <c r="U1" s="236"/>
      <c r="V1" s="236"/>
      <c r="W1" s="236"/>
    </row>
    <row r="2" spans="1:25" ht="20.100000000000001" customHeight="1">
      <c r="A2" s="1" t="s">
        <v>0</v>
      </c>
      <c r="B2" s="4" t="s">
        <v>72</v>
      </c>
      <c r="C2" s="235"/>
      <c r="D2" s="235"/>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54">
        <f>'1氏名'!Q4</f>
        <v>0</v>
      </c>
      <c r="R4" s="254"/>
      <c r="S4" s="254"/>
      <c r="T4" s="254"/>
      <c r="U4" s="254"/>
      <c r="V4" s="254"/>
      <c r="W4" s="254"/>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256"/>
      <c r="D8" s="257"/>
      <c r="E8" s="180"/>
      <c r="F8" s="181"/>
      <c r="G8" s="182"/>
      <c r="H8" s="56"/>
      <c r="I8" s="206" t="s">
        <v>7</v>
      </c>
      <c r="J8" s="207"/>
      <c r="K8" s="208"/>
      <c r="L8" s="206" t="s">
        <v>46</v>
      </c>
      <c r="M8" s="207"/>
      <c r="N8" s="208"/>
      <c r="O8" s="206" t="s">
        <v>8</v>
      </c>
      <c r="P8" s="207"/>
      <c r="Q8" s="208"/>
      <c r="R8" s="206" t="s">
        <v>9</v>
      </c>
      <c r="S8" s="207"/>
      <c r="T8" s="208"/>
      <c r="U8" s="209" t="s">
        <v>10</v>
      </c>
      <c r="V8" s="244"/>
      <c r="W8" s="204"/>
    </row>
    <row r="9" spans="1:25" ht="16.5" customHeight="1" thickBot="1">
      <c r="A9" s="5"/>
      <c r="B9" s="255"/>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98">
        <f>K10+K11+N10+N11+Q10+Q11+T10+T11</f>
        <v>0</v>
      </c>
      <c r="V10" s="198">
        <f>G10+U10</f>
        <v>0</v>
      </c>
      <c r="W10" s="198">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199"/>
    </row>
    <row r="12" spans="1:25" ht="20.100000000000001" customHeight="1">
      <c r="A12" s="18"/>
      <c r="B12" s="186" t="s">
        <v>90</v>
      </c>
      <c r="C12" s="222"/>
      <c r="D12" s="190">
        <f>ROUNDDOWN(C12*25%,0)</f>
        <v>0</v>
      </c>
      <c r="E12" s="192"/>
      <c r="F12" s="194"/>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98">
        <f>K12+K13+N12+N13+Q12+Q13+T12+T13</f>
        <v>0</v>
      </c>
      <c r="V12" s="198">
        <f>G12+U12</f>
        <v>0</v>
      </c>
      <c r="W12" s="198">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199"/>
      <c r="X13" s="2"/>
      <c r="Y13" s="2"/>
    </row>
    <row r="14" spans="1:25" ht="20.100000000000001" customHeight="1">
      <c r="B14" s="186" t="s">
        <v>89</v>
      </c>
      <c r="C14" s="222"/>
      <c r="D14" s="190">
        <f>ROUNDDOWN(C14*25%,0)</f>
        <v>0</v>
      </c>
      <c r="E14" s="192"/>
      <c r="F14" s="194"/>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98">
        <f t="shared" ref="U14:U32" si="5">K14+K15+N14+N15+Q14+Q15+T14+T15</f>
        <v>0</v>
      </c>
      <c r="V14" s="198">
        <f>G14+U14</f>
        <v>0</v>
      </c>
      <c r="W14" s="198">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199"/>
      <c r="X15" s="2"/>
      <c r="Y15" s="2"/>
    </row>
    <row r="16" spans="1:25" ht="20.100000000000001" customHeight="1">
      <c r="B16" s="186" t="s">
        <v>91</v>
      </c>
      <c r="C16" s="222"/>
      <c r="D16" s="190">
        <f>ROUNDDOWN(C16*25%,0)</f>
        <v>0</v>
      </c>
      <c r="E16" s="192"/>
      <c r="F16" s="194"/>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98">
        <f t="shared" si="5"/>
        <v>0</v>
      </c>
      <c r="V16" s="198">
        <f>G16+U16</f>
        <v>0</v>
      </c>
      <c r="W16" s="198">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199"/>
      <c r="X17" s="2"/>
      <c r="Y17" s="2"/>
    </row>
    <row r="18" spans="2:25" ht="20.100000000000001" customHeight="1">
      <c r="B18" s="186" t="s">
        <v>92</v>
      </c>
      <c r="C18" s="222"/>
      <c r="D18" s="190">
        <f>ROUNDDOWN(C18*25%,0)</f>
        <v>0</v>
      </c>
      <c r="E18" s="192"/>
      <c r="F18" s="194"/>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98">
        <f t="shared" si="5"/>
        <v>0</v>
      </c>
      <c r="V18" s="198">
        <f>G18+U18</f>
        <v>0</v>
      </c>
      <c r="W18" s="198">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199"/>
      <c r="X19" s="2"/>
      <c r="Y19" s="2"/>
    </row>
    <row r="20" spans="2:25" ht="20.100000000000001" customHeight="1">
      <c r="B20" s="186" t="s">
        <v>93</v>
      </c>
      <c r="C20" s="222"/>
      <c r="D20" s="190">
        <f>ROUNDDOWN(C20*25%,0)</f>
        <v>0</v>
      </c>
      <c r="E20" s="192"/>
      <c r="F20" s="194"/>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98">
        <f t="shared" si="5"/>
        <v>0</v>
      </c>
      <c r="V20" s="198">
        <f>G20+U20</f>
        <v>0</v>
      </c>
      <c r="W20" s="198">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199"/>
      <c r="X21" s="2"/>
      <c r="Y21" s="2"/>
    </row>
    <row r="22" spans="2:25" ht="20.100000000000001" customHeight="1">
      <c r="B22" s="186" t="s">
        <v>94</v>
      </c>
      <c r="C22" s="219"/>
      <c r="D22" s="190">
        <f>ROUNDDOWN(C22*25%,0)</f>
        <v>0</v>
      </c>
      <c r="E22" s="214"/>
      <c r="F22" s="216"/>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98">
        <f t="shared" si="5"/>
        <v>0</v>
      </c>
      <c r="V22" s="198">
        <f>G22+U22</f>
        <v>0</v>
      </c>
      <c r="W22" s="198">
        <f>D22+G22+U22</f>
        <v>0</v>
      </c>
      <c r="X22" s="2"/>
      <c r="Y22" s="2"/>
    </row>
    <row r="23" spans="2:25" ht="20.100000000000001" customHeight="1" thickBot="1">
      <c r="B23" s="187"/>
      <c r="C23" s="213"/>
      <c r="D23" s="191"/>
      <c r="E23" s="215"/>
      <c r="F23" s="217"/>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550</v>
      </c>
      <c r="P23" s="110"/>
      <c r="Q23" s="17">
        <f t="shared" ref="Q23" si="12">O23*P23</f>
        <v>0</v>
      </c>
      <c r="R23" s="105">
        <v>0</v>
      </c>
      <c r="S23" s="110"/>
      <c r="T23" s="17">
        <f>R23*S23</f>
        <v>0</v>
      </c>
      <c r="U23" s="199"/>
      <c r="V23" s="199"/>
      <c r="W23" s="199"/>
      <c r="X23" s="2"/>
      <c r="Y23" s="2"/>
    </row>
    <row r="24" spans="2:25" ht="20.100000000000001" customHeight="1">
      <c r="B24" s="186" t="s">
        <v>95</v>
      </c>
      <c r="C24" s="219"/>
      <c r="D24" s="190">
        <f>ROUNDDOWN(C24*25%,0)</f>
        <v>0</v>
      </c>
      <c r="E24" s="214"/>
      <c r="F24" s="216"/>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98">
        <f t="shared" si="5"/>
        <v>0</v>
      </c>
      <c r="V24" s="198">
        <f>G24+U24</f>
        <v>0</v>
      </c>
      <c r="W24" s="198">
        <f>D24+G24+U24</f>
        <v>0</v>
      </c>
      <c r="X24" s="2"/>
      <c r="Y24" s="2"/>
    </row>
    <row r="25" spans="2:25" ht="20.100000000000001" customHeight="1" thickBot="1">
      <c r="B25" s="187"/>
      <c r="C25" s="213"/>
      <c r="D25" s="191"/>
      <c r="E25" s="215"/>
      <c r="F25" s="217"/>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550</v>
      </c>
      <c r="P25" s="110"/>
      <c r="Q25" s="17">
        <f t="shared" ref="Q25" si="18">O25*P25</f>
        <v>0</v>
      </c>
      <c r="R25" s="105">
        <v>0</v>
      </c>
      <c r="S25" s="110"/>
      <c r="T25" s="17">
        <f>R25*S25</f>
        <v>0</v>
      </c>
      <c r="U25" s="199"/>
      <c r="V25" s="199"/>
      <c r="W25" s="199"/>
      <c r="X25" s="2"/>
      <c r="Y25" s="2"/>
    </row>
    <row r="26" spans="2:25" ht="20.100000000000001" customHeight="1">
      <c r="B26" s="186" t="s">
        <v>96</v>
      </c>
      <c r="C26" s="219"/>
      <c r="D26" s="190">
        <f>ROUNDDOWN(C26*25%,0)</f>
        <v>0</v>
      </c>
      <c r="E26" s="214"/>
      <c r="F26" s="216"/>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98">
        <f t="shared" si="5"/>
        <v>0</v>
      </c>
      <c r="V26" s="198">
        <f>G26+U26</f>
        <v>0</v>
      </c>
      <c r="W26" s="198">
        <f>D26+G26+U26</f>
        <v>0</v>
      </c>
      <c r="X26" s="2"/>
      <c r="Y26" s="2"/>
    </row>
    <row r="27" spans="2:25" ht="20.100000000000001" customHeight="1" thickBot="1">
      <c r="B27" s="187"/>
      <c r="C27" s="213"/>
      <c r="D27" s="191"/>
      <c r="E27" s="215"/>
      <c r="F27" s="217"/>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550</v>
      </c>
      <c r="P27" s="110"/>
      <c r="Q27" s="17">
        <f t="shared" ref="Q27" si="24">O27*P27</f>
        <v>0</v>
      </c>
      <c r="R27" s="105">
        <v>0</v>
      </c>
      <c r="S27" s="110"/>
      <c r="T27" s="17">
        <f>R27*S27</f>
        <v>0</v>
      </c>
      <c r="U27" s="199"/>
      <c r="V27" s="199"/>
      <c r="W27" s="199"/>
      <c r="X27" s="2"/>
      <c r="Y27" s="2"/>
    </row>
    <row r="28" spans="2:25" ht="20.100000000000001" customHeight="1">
      <c r="B28" s="186" t="s">
        <v>97</v>
      </c>
      <c r="C28" s="219"/>
      <c r="D28" s="190">
        <f>ROUNDDOWN(C28*25%,0)</f>
        <v>0</v>
      </c>
      <c r="E28" s="214"/>
      <c r="F28" s="216"/>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98">
        <f t="shared" si="5"/>
        <v>0</v>
      </c>
      <c r="V28" s="198">
        <f>G28+U28</f>
        <v>0</v>
      </c>
      <c r="W28" s="198">
        <f>D28+G28+U28</f>
        <v>0</v>
      </c>
      <c r="X28" s="2"/>
      <c r="Y28" s="2"/>
    </row>
    <row r="29" spans="2:25" ht="20.100000000000001" customHeight="1" thickBot="1">
      <c r="B29" s="187"/>
      <c r="C29" s="213"/>
      <c r="D29" s="191"/>
      <c r="E29" s="215"/>
      <c r="F29" s="217"/>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550</v>
      </c>
      <c r="P29" s="110"/>
      <c r="Q29" s="17">
        <f t="shared" ref="Q29" si="30">O29*P29</f>
        <v>0</v>
      </c>
      <c r="R29" s="105">
        <v>0</v>
      </c>
      <c r="S29" s="110"/>
      <c r="T29" s="17">
        <f>R29*S29</f>
        <v>0</v>
      </c>
      <c r="U29" s="199"/>
      <c r="V29" s="199"/>
      <c r="W29" s="199"/>
      <c r="X29" s="2"/>
      <c r="Y29" s="2"/>
    </row>
    <row r="30" spans="2:25" ht="20.100000000000001" customHeight="1">
      <c r="B30" s="186" t="s">
        <v>98</v>
      </c>
      <c r="C30" s="219"/>
      <c r="D30" s="190">
        <f>ROUNDDOWN(C30*25%,0)</f>
        <v>0</v>
      </c>
      <c r="E30" s="214"/>
      <c r="F30" s="216"/>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98">
        <f t="shared" si="5"/>
        <v>0</v>
      </c>
      <c r="V30" s="198">
        <f>G30+U30</f>
        <v>0</v>
      </c>
      <c r="W30" s="198">
        <f>D30+G30+U30</f>
        <v>0</v>
      </c>
      <c r="X30" s="2"/>
      <c r="Y30" s="2"/>
    </row>
    <row r="31" spans="2:25" ht="20.100000000000001" customHeight="1" thickBot="1">
      <c r="B31" s="187"/>
      <c r="C31" s="213"/>
      <c r="D31" s="191"/>
      <c r="E31" s="215"/>
      <c r="F31" s="217"/>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550</v>
      </c>
      <c r="P31" s="110"/>
      <c r="Q31" s="17">
        <f t="shared" ref="Q31" si="36">O31*P31</f>
        <v>0</v>
      </c>
      <c r="R31" s="105">
        <v>0</v>
      </c>
      <c r="S31" s="110"/>
      <c r="T31" s="17">
        <f>R31*S31</f>
        <v>0</v>
      </c>
      <c r="U31" s="199"/>
      <c r="V31" s="199"/>
      <c r="W31" s="199"/>
      <c r="X31" s="2"/>
      <c r="Y31" s="2"/>
    </row>
    <row r="32" spans="2:25" ht="20.100000000000001" customHeight="1">
      <c r="B32" s="186" t="s">
        <v>99</v>
      </c>
      <c r="C32" s="219"/>
      <c r="D32" s="190">
        <f>ROUNDDOWN(C32*25%,0)</f>
        <v>0</v>
      </c>
      <c r="E32" s="214"/>
      <c r="F32" s="216"/>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98">
        <f t="shared" si="5"/>
        <v>0</v>
      </c>
      <c r="V32" s="198">
        <f>G32+U32</f>
        <v>0</v>
      </c>
      <c r="W32" s="198">
        <f>D32+G32+U32</f>
        <v>0</v>
      </c>
      <c r="X32" s="2"/>
      <c r="Y32" s="2"/>
    </row>
    <row r="33" spans="2:25" ht="20.100000000000001" customHeight="1" thickBot="1">
      <c r="B33" s="187"/>
      <c r="C33" s="213"/>
      <c r="D33" s="191"/>
      <c r="E33" s="215"/>
      <c r="F33" s="217"/>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550</v>
      </c>
      <c r="P33" s="110"/>
      <c r="Q33" s="17">
        <f t="shared" ref="Q33" si="42">O33*P33</f>
        <v>0</v>
      </c>
      <c r="R33" s="105">
        <v>0</v>
      </c>
      <c r="S33" s="110"/>
      <c r="T33" s="17">
        <f>R33*S33</f>
        <v>0</v>
      </c>
      <c r="U33" s="199"/>
      <c r="V33" s="199"/>
      <c r="W33" s="199"/>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166"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3"/>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51" t="s">
        <v>101</v>
      </c>
      <c r="C40" s="142"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52"/>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XDeI0hlEh2bkEWk6bwEp5CyQe10b5Pzrht5J4KRlrfaP1TPZgv4DYAVGG54HoNFoCdPRPddIRK7rRKbGAwx0DA==" saltValue="Y60O0xJuFRHwPvnOcdnhdA==" spinCount="100000" sheet="1" formatCells="0" selectLockedCells="1"/>
  <mergeCells count="129">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 ref="B10:B11"/>
    <mergeCell ref="C10:C11"/>
    <mergeCell ref="D10:D11"/>
    <mergeCell ref="E10:E11"/>
    <mergeCell ref="F10:F11"/>
    <mergeCell ref="G10:G11"/>
    <mergeCell ref="U10:U11"/>
    <mergeCell ref="V10:V11"/>
    <mergeCell ref="W10:W11"/>
    <mergeCell ref="B12:B13"/>
    <mergeCell ref="C12:C13"/>
    <mergeCell ref="D12:D13"/>
    <mergeCell ref="E12:E13"/>
    <mergeCell ref="F12:F13"/>
    <mergeCell ref="G12:G13"/>
    <mergeCell ref="U12:U13"/>
    <mergeCell ref="V12:V13"/>
    <mergeCell ref="W12:W13"/>
    <mergeCell ref="B14:B15"/>
    <mergeCell ref="C14:C15"/>
    <mergeCell ref="D14:D15"/>
    <mergeCell ref="E14:E15"/>
    <mergeCell ref="F14:F15"/>
    <mergeCell ref="G14:G15"/>
    <mergeCell ref="U14:U15"/>
    <mergeCell ref="V14:V15"/>
    <mergeCell ref="W14:W15"/>
    <mergeCell ref="B16:B17"/>
    <mergeCell ref="C16:C17"/>
    <mergeCell ref="D16:D17"/>
    <mergeCell ref="E16:E17"/>
    <mergeCell ref="F16:F17"/>
    <mergeCell ref="G16:G17"/>
    <mergeCell ref="U16:U17"/>
    <mergeCell ref="V16:V17"/>
    <mergeCell ref="W16:W17"/>
    <mergeCell ref="B18:B19"/>
    <mergeCell ref="C18:C19"/>
    <mergeCell ref="D18:D19"/>
    <mergeCell ref="E18:E19"/>
    <mergeCell ref="F18:F19"/>
    <mergeCell ref="G18:G19"/>
    <mergeCell ref="U18:U19"/>
    <mergeCell ref="V18:V19"/>
    <mergeCell ref="W18:W19"/>
    <mergeCell ref="B20:B21"/>
    <mergeCell ref="C20:C21"/>
    <mergeCell ref="D20:D21"/>
    <mergeCell ref="E20:E21"/>
    <mergeCell ref="F20:F21"/>
    <mergeCell ref="G20:G21"/>
    <mergeCell ref="U20:U21"/>
    <mergeCell ref="V20:V21"/>
    <mergeCell ref="W20:W21"/>
    <mergeCell ref="B22:B23"/>
    <mergeCell ref="C22:C23"/>
    <mergeCell ref="D22:D23"/>
    <mergeCell ref="E22:E23"/>
    <mergeCell ref="F22:F23"/>
    <mergeCell ref="G22:G23"/>
    <mergeCell ref="U22:U23"/>
    <mergeCell ref="V22:V23"/>
    <mergeCell ref="W22:W23"/>
    <mergeCell ref="B24:B25"/>
    <mergeCell ref="C24:C25"/>
    <mergeCell ref="D24:D25"/>
    <mergeCell ref="E24:E25"/>
    <mergeCell ref="F24:F25"/>
    <mergeCell ref="G24:G25"/>
    <mergeCell ref="U24:U25"/>
    <mergeCell ref="V24:V25"/>
    <mergeCell ref="W24:W25"/>
    <mergeCell ref="B26:B27"/>
    <mergeCell ref="C26:C27"/>
    <mergeCell ref="D26:D27"/>
    <mergeCell ref="E26:E27"/>
    <mergeCell ref="F26:F27"/>
    <mergeCell ref="G26:G27"/>
    <mergeCell ref="B28:B29"/>
    <mergeCell ref="C28:C29"/>
    <mergeCell ref="D28:D29"/>
    <mergeCell ref="E28:E29"/>
    <mergeCell ref="F28:F29"/>
    <mergeCell ref="G28:G29"/>
    <mergeCell ref="U26:U27"/>
    <mergeCell ref="V26:V27"/>
    <mergeCell ref="W26:W27"/>
    <mergeCell ref="U28:U29"/>
    <mergeCell ref="U32:U33"/>
    <mergeCell ref="V32:V33"/>
    <mergeCell ref="W32:W33"/>
    <mergeCell ref="V28:V29"/>
    <mergeCell ref="W28:W29"/>
    <mergeCell ref="B30:B31"/>
    <mergeCell ref="C30:C31"/>
    <mergeCell ref="D30:D31"/>
    <mergeCell ref="E30:E31"/>
    <mergeCell ref="F30:F31"/>
    <mergeCell ref="B40:B41"/>
    <mergeCell ref="B37:B38"/>
    <mergeCell ref="W30:W31"/>
    <mergeCell ref="B32:B33"/>
    <mergeCell ref="C32:C33"/>
    <mergeCell ref="D32:D33"/>
    <mergeCell ref="E32:E33"/>
    <mergeCell ref="F32:F33"/>
    <mergeCell ref="G32:G33"/>
    <mergeCell ref="G30:G31"/>
    <mergeCell ref="U30:U31"/>
    <mergeCell ref="V30:V31"/>
  </mergeCells>
  <phoneticPr fontId="2"/>
  <dataValidations count="4">
    <dataValidation type="list" allowBlank="1" showDropDown="1" showInputMessage="1" showErrorMessage="1" sqref="E10:E21" xr:uid="{C9F72AD1-E519-459C-86A8-2F39EEE859A0}">
      <formula1>INDIRECT($AB$2)</formula1>
    </dataValidation>
    <dataValidation type="list" allowBlank="1" showInputMessage="1" showErrorMessage="1" sqref="R10 R12 R14 R16 R18 R20 R22 R24 R26 R28 R30 R32" xr:uid="{CD43FCA2-5E87-4977-BD2C-56A379CF9879}">
      <formula1>"0,430"</formula1>
    </dataValidation>
    <dataValidation type="list" allowBlank="1" showInputMessage="1" showErrorMessage="1" sqref="L10 L12 L14 L16 L18 L20 L22 L24 L26 L28 L30 L32" xr:uid="{2F3E4C98-30E0-45C0-B789-F110DD00ABDA}">
      <formula1>"550,1370"</formula1>
    </dataValidation>
    <dataValidation type="list" allowBlank="1" showInputMessage="1" showErrorMessage="1" sqref="I10 I12 I14 I16 I18 I20 I22 I24 I26 I28 I30 I32" xr:uid="{965C11F4-0BFE-4F00-A2ED-D030FFB03BAC}">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E6DC65B-9229-46B8-9684-B5A285842B9F}">
          <x14:formula1>
            <xm:f>INDIRECT('1氏名'!$AF$2:$AG$2)</xm:f>
          </x14:formula1>
          <xm:sqref>O10 O12 O14 O16 O18 O20 O22 O24 O26 O28 O30 O32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tabColor rgb="FF00FF99"/>
    <pageSetUpPr fitToPage="1"/>
  </sheetPr>
  <dimension ref="A1:AG74"/>
  <sheetViews>
    <sheetView view="pageBreakPreview" zoomScale="70" zoomScaleNormal="100" zoomScaleSheetLayoutView="70" workbookViewId="0">
      <selection activeCell="R10" sqref="R10"/>
    </sheetView>
  </sheetViews>
  <sheetFormatPr defaultRowHeight="13.2"/>
  <cols>
    <col min="1" max="1" width="2.77734375" customWidth="1"/>
    <col min="2" max="2" width="12.5546875" customWidth="1"/>
    <col min="3" max="4" width="11.21875" customWidth="1"/>
    <col min="5" max="7" width="8.77734375" customWidth="1"/>
    <col min="8" max="8" width="8.6640625" customWidth="1"/>
    <col min="9" max="22" width="7.44140625" customWidth="1"/>
    <col min="23" max="23" width="10.109375" customWidth="1"/>
    <col min="24" max="24" width="6.44140625" customWidth="1"/>
    <col min="26" max="26" width="57.77734375" bestFit="1" customWidth="1"/>
  </cols>
  <sheetData>
    <row r="1" spans="1:33" ht="20.100000000000001" customHeight="1">
      <c r="A1" s="90" t="s">
        <v>66</v>
      </c>
      <c r="O1" s="236" t="s">
        <v>103</v>
      </c>
      <c r="P1" s="236"/>
      <c r="Q1" s="236"/>
      <c r="R1" s="236"/>
      <c r="S1" s="236"/>
      <c r="T1" s="236"/>
      <c r="U1" s="236"/>
      <c r="V1" s="236"/>
      <c r="W1" s="236"/>
    </row>
    <row r="2" spans="1:33" ht="20.100000000000001" customHeight="1">
      <c r="A2" s="90" t="s">
        <v>65</v>
      </c>
      <c r="B2" s="89"/>
      <c r="C2" s="89"/>
      <c r="D2" s="89"/>
      <c r="E2" s="89"/>
      <c r="F2" s="89"/>
      <c r="G2" s="89"/>
      <c r="H2" s="89"/>
      <c r="I2" s="89"/>
      <c r="J2" s="89"/>
      <c r="K2" s="89"/>
      <c r="L2" s="89"/>
      <c r="M2" s="89"/>
      <c r="N2" s="89"/>
      <c r="O2" s="236"/>
      <c r="P2" s="236"/>
      <c r="Q2" s="236"/>
      <c r="R2" s="236"/>
      <c r="S2" s="236"/>
      <c r="T2" s="236"/>
      <c r="U2" s="236"/>
      <c r="V2" s="236"/>
      <c r="W2" s="236"/>
      <c r="AB2" s="159" t="str">
        <f>IF(OR(Q4=Z8,Q4=Z15),"食費・短期","食費・施設")</f>
        <v>食費・施設</v>
      </c>
      <c r="AC2" s="159"/>
      <c r="AD2" s="159" t="str">
        <f>IF(OR(Q4=Z4,Q4=Z8,Q4=Z15),"従来型・老短","従来型・施設")</f>
        <v>従来型・施設</v>
      </c>
      <c r="AE2" s="159"/>
      <c r="AF2" s="159" t="str">
        <f>IF(OR(Q4=Z4,Q4=Z8,Q4=Z15),"従来型・老短２","従来型・施設２")</f>
        <v>従来型・施設２</v>
      </c>
      <c r="AG2" s="159"/>
    </row>
    <row r="3" spans="1:33" ht="9.9" customHeight="1">
      <c r="X3" s="4"/>
      <c r="AB3" s="2" t="s">
        <v>59</v>
      </c>
      <c r="AC3" s="2" t="s">
        <v>60</v>
      </c>
      <c r="AD3" s="2" t="s">
        <v>59</v>
      </c>
      <c r="AE3" s="2" t="s">
        <v>61</v>
      </c>
      <c r="AF3" s="2" t="s">
        <v>59</v>
      </c>
      <c r="AG3" s="2" t="s">
        <v>61</v>
      </c>
    </row>
    <row r="4" spans="1:33" ht="20.100000000000001" customHeight="1">
      <c r="B4" s="4" t="s">
        <v>62</v>
      </c>
      <c r="C4" s="235"/>
      <c r="D4" s="235"/>
      <c r="H4" s="4" t="s">
        <v>63</v>
      </c>
      <c r="I4" s="237"/>
      <c r="J4" s="237"/>
      <c r="K4" s="237"/>
      <c r="O4" s="239" t="s">
        <v>67</v>
      </c>
      <c r="P4" s="239"/>
      <c r="Q4" s="238"/>
      <c r="R4" s="238"/>
      <c r="S4" s="238"/>
      <c r="T4" s="238"/>
      <c r="U4" s="238"/>
      <c r="V4" s="238"/>
      <c r="W4" s="238"/>
      <c r="Z4" t="s">
        <v>37</v>
      </c>
      <c r="AB4">
        <v>300</v>
      </c>
      <c r="AC4">
        <v>300</v>
      </c>
      <c r="AD4" s="54">
        <v>490</v>
      </c>
      <c r="AE4" s="54">
        <v>320</v>
      </c>
      <c r="AF4">
        <v>550</v>
      </c>
      <c r="AG4">
        <v>380</v>
      </c>
    </row>
    <row r="5" spans="1:33" ht="20.100000000000001" customHeight="1">
      <c r="B5" s="130" t="s">
        <v>73</v>
      </c>
      <c r="C5" s="238"/>
      <c r="D5" s="238"/>
      <c r="E5" s="238"/>
      <c r="F5" s="77"/>
      <c r="H5" s="4" t="s">
        <v>64</v>
      </c>
      <c r="I5" s="238"/>
      <c r="J5" s="238"/>
      <c r="K5" s="238"/>
      <c r="L5" s="238"/>
      <c r="M5" s="238"/>
      <c r="N5" s="4"/>
      <c r="O5" s="239"/>
      <c r="P5" s="239"/>
      <c r="Q5" s="238"/>
      <c r="R5" s="238"/>
      <c r="S5" s="238"/>
      <c r="T5" s="238"/>
      <c r="U5" s="238"/>
      <c r="V5" s="238"/>
      <c r="W5" s="238"/>
      <c r="X5" s="4"/>
      <c r="Y5" s="4"/>
      <c r="Z5" t="s">
        <v>1</v>
      </c>
      <c r="AB5">
        <v>390</v>
      </c>
      <c r="AC5">
        <v>600</v>
      </c>
      <c r="AD5">
        <v>1310</v>
      </c>
      <c r="AE5">
        <v>420</v>
      </c>
      <c r="AF5">
        <v>1370</v>
      </c>
      <c r="AG5">
        <v>480</v>
      </c>
    </row>
    <row r="6" spans="1:33" ht="9.9" customHeight="1" thickBot="1">
      <c r="Z6" t="s">
        <v>2</v>
      </c>
      <c r="AB6">
        <v>650</v>
      </c>
      <c r="AC6">
        <v>1000</v>
      </c>
      <c r="AE6">
        <v>820</v>
      </c>
      <c r="AG6">
        <v>880</v>
      </c>
    </row>
    <row r="7" spans="1:33" ht="54.75" customHeight="1" thickBot="1">
      <c r="A7" s="5"/>
      <c r="B7" s="170" t="s">
        <v>26</v>
      </c>
      <c r="C7" s="173" t="s">
        <v>38</v>
      </c>
      <c r="D7" s="174"/>
      <c r="E7" s="177" t="s">
        <v>47</v>
      </c>
      <c r="F7" s="178"/>
      <c r="G7" s="179"/>
      <c r="H7" s="183" t="s">
        <v>3</v>
      </c>
      <c r="I7" s="184"/>
      <c r="J7" s="184"/>
      <c r="K7" s="184"/>
      <c r="L7" s="184"/>
      <c r="M7" s="184"/>
      <c r="N7" s="184"/>
      <c r="O7" s="184"/>
      <c r="P7" s="184"/>
      <c r="Q7" s="184"/>
      <c r="R7" s="184"/>
      <c r="S7" s="184"/>
      <c r="T7" s="184"/>
      <c r="U7" s="185"/>
      <c r="V7" s="200" t="s">
        <v>4</v>
      </c>
      <c r="W7" s="203" t="s">
        <v>5</v>
      </c>
      <c r="Z7" t="s">
        <v>6</v>
      </c>
      <c r="AB7">
        <v>1360</v>
      </c>
      <c r="AC7">
        <v>1300</v>
      </c>
    </row>
    <row r="8" spans="1:33" ht="16.5" customHeight="1" thickBot="1">
      <c r="A8" s="5"/>
      <c r="B8" s="171"/>
      <c r="C8" s="175"/>
      <c r="D8" s="176"/>
      <c r="E8" s="180"/>
      <c r="F8" s="181"/>
      <c r="G8" s="182"/>
      <c r="H8" s="56"/>
      <c r="I8" s="206" t="s">
        <v>7</v>
      </c>
      <c r="J8" s="207"/>
      <c r="K8" s="208"/>
      <c r="L8" s="206" t="s">
        <v>46</v>
      </c>
      <c r="M8" s="207"/>
      <c r="N8" s="208"/>
      <c r="O8" s="206" t="s">
        <v>8</v>
      </c>
      <c r="P8" s="207"/>
      <c r="Q8" s="208"/>
      <c r="R8" s="206" t="s">
        <v>9</v>
      </c>
      <c r="S8" s="207"/>
      <c r="T8" s="208"/>
      <c r="U8" s="209" t="s">
        <v>10</v>
      </c>
      <c r="V8" s="201"/>
      <c r="W8" s="204"/>
      <c r="Z8" s="87" t="s">
        <v>11</v>
      </c>
    </row>
    <row r="9" spans="1:33" ht="16.5" customHeight="1" thickBot="1">
      <c r="A9" s="5"/>
      <c r="B9" s="172"/>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0"/>
      <c r="V9" s="202"/>
      <c r="W9" s="205"/>
      <c r="Z9" t="s">
        <v>17</v>
      </c>
    </row>
    <row r="10" spans="1:33" ht="18.75" customHeight="1" thickBot="1">
      <c r="A10" s="14"/>
      <c r="B10" s="186" t="s">
        <v>88</v>
      </c>
      <c r="C10" s="188"/>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98">
        <f>K10+K11+N10+N11+Q10+Q11+T10+T11</f>
        <v>0</v>
      </c>
      <c r="V10" s="198">
        <f>G10+U10</f>
        <v>0</v>
      </c>
      <c r="W10" s="211">
        <f>D10+G10+U10</f>
        <v>0</v>
      </c>
      <c r="Z10" t="s">
        <v>18</v>
      </c>
    </row>
    <row r="11" spans="1:33"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211"/>
      <c r="Z11" t="s">
        <v>19</v>
      </c>
    </row>
    <row r="12" spans="1:33" ht="20.100000000000001" customHeight="1" thickBot="1">
      <c r="A12" s="18"/>
      <c r="B12" s="186" t="s">
        <v>90</v>
      </c>
      <c r="C12" s="188"/>
      <c r="D12" s="190">
        <f>ROUNDDOWN(C12*25%,0)</f>
        <v>0</v>
      </c>
      <c r="E12" s="192"/>
      <c r="F12" s="194"/>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20" si="3">ROUNDDOWN(R12*S12*25%,0)</f>
        <v>0</v>
      </c>
      <c r="U12" s="198">
        <f>K12+K13+N12+N13+Q12+Q13+T12+T13</f>
        <v>0</v>
      </c>
      <c r="V12" s="198">
        <f>G12+U12</f>
        <v>0</v>
      </c>
      <c r="W12" s="211">
        <f>D12+G12+U12</f>
        <v>0</v>
      </c>
      <c r="Z12" t="s">
        <v>20</v>
      </c>
    </row>
    <row r="13" spans="1:33"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211"/>
      <c r="X13" s="2"/>
      <c r="Y13" s="2"/>
      <c r="Z13" t="s">
        <v>39</v>
      </c>
    </row>
    <row r="14" spans="1:33" ht="20.100000000000001" customHeight="1" thickBot="1">
      <c r="B14" s="186" t="s">
        <v>89</v>
      </c>
      <c r="C14" s="188"/>
      <c r="D14" s="190">
        <f>ROUNDDOWN(C14*25%,0)</f>
        <v>0</v>
      </c>
      <c r="E14" s="192"/>
      <c r="F14" s="194"/>
      <c r="G14" s="196">
        <f>ROUNDDOWN(E14*F14*25%,0)</f>
        <v>0</v>
      </c>
      <c r="H14" s="60" t="s">
        <v>36</v>
      </c>
      <c r="I14" s="43"/>
      <c r="J14" s="44"/>
      <c r="K14" s="15">
        <f t="shared" si="0"/>
        <v>0</v>
      </c>
      <c r="L14" s="43"/>
      <c r="M14" s="46"/>
      <c r="N14" s="15">
        <f t="shared" si="1"/>
        <v>0</v>
      </c>
      <c r="O14" s="43"/>
      <c r="P14" s="46"/>
      <c r="Q14" s="15">
        <f t="shared" si="2"/>
        <v>0</v>
      </c>
      <c r="R14" s="43"/>
      <c r="S14" s="46"/>
      <c r="T14" s="15">
        <f t="shared" si="3"/>
        <v>0</v>
      </c>
      <c r="U14" s="198">
        <f t="shared" ref="U14:U32" si="4">K14+K15+N14+N15+Q14+Q15+T14+T15</f>
        <v>0</v>
      </c>
      <c r="V14" s="198">
        <f>G14+U14</f>
        <v>0</v>
      </c>
      <c r="W14" s="211">
        <f>D14+G14+U14</f>
        <v>0</v>
      </c>
      <c r="X14" s="2"/>
      <c r="Y14" s="2"/>
      <c r="Z14" t="s">
        <v>40</v>
      </c>
    </row>
    <row r="15" spans="1:33"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211"/>
      <c r="X15" s="2"/>
      <c r="Y15" s="2"/>
      <c r="Z15" s="87" t="s">
        <v>41</v>
      </c>
    </row>
    <row r="16" spans="1:33" ht="20.100000000000001" customHeight="1" thickBot="1">
      <c r="B16" s="186" t="s">
        <v>91</v>
      </c>
      <c r="C16" s="188"/>
      <c r="D16" s="190">
        <f>ROUNDDOWN(C16*25%,0)</f>
        <v>0</v>
      </c>
      <c r="E16" s="192"/>
      <c r="F16" s="194"/>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98">
        <f t="shared" si="4"/>
        <v>0</v>
      </c>
      <c r="V16" s="198">
        <f>G16+U16</f>
        <v>0</v>
      </c>
      <c r="W16" s="211">
        <f>D16+G16+U16</f>
        <v>0</v>
      </c>
      <c r="X16" s="2"/>
      <c r="Y16" s="2"/>
      <c r="Z16" t="s">
        <v>21</v>
      </c>
    </row>
    <row r="17" spans="2:26"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211"/>
      <c r="X17" s="2"/>
      <c r="Y17" s="2"/>
      <c r="Z17" t="s">
        <v>22</v>
      </c>
    </row>
    <row r="18" spans="2:26" ht="20.100000000000001" customHeight="1" thickBot="1">
      <c r="B18" s="186" t="s">
        <v>92</v>
      </c>
      <c r="C18" s="188"/>
      <c r="D18" s="190">
        <f>ROUNDDOWN(C18*25%,0)</f>
        <v>0</v>
      </c>
      <c r="E18" s="192"/>
      <c r="F18" s="194"/>
      <c r="G18" s="196">
        <f>ROUNDDOWN(E18*F18*25%,0)</f>
        <v>0</v>
      </c>
      <c r="H18" s="60" t="s">
        <v>36</v>
      </c>
      <c r="I18" s="43"/>
      <c r="J18" s="44"/>
      <c r="K18" s="15">
        <f t="shared" si="0"/>
        <v>0</v>
      </c>
      <c r="L18" s="43"/>
      <c r="M18" s="46"/>
      <c r="N18" s="15">
        <f t="shared" si="1"/>
        <v>0</v>
      </c>
      <c r="O18" s="43"/>
      <c r="P18" s="46"/>
      <c r="Q18" s="15">
        <f t="shared" si="2"/>
        <v>0</v>
      </c>
      <c r="R18" s="43"/>
      <c r="S18" s="46"/>
      <c r="T18" s="15">
        <f>ROUNDDOWN(R18*S18*25%,0)</f>
        <v>0</v>
      </c>
      <c r="U18" s="198">
        <f t="shared" si="4"/>
        <v>0</v>
      </c>
      <c r="V18" s="198">
        <f>G18+U18</f>
        <v>0</v>
      </c>
      <c r="W18" s="211">
        <f>D18+G18+U18</f>
        <v>0</v>
      </c>
      <c r="X18" s="2"/>
      <c r="Y18" s="2"/>
      <c r="Z18" t="s">
        <v>23</v>
      </c>
    </row>
    <row r="19" spans="2:26"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211"/>
      <c r="X19" s="2"/>
      <c r="Y19" s="2"/>
      <c r="Z19" t="s">
        <v>24</v>
      </c>
    </row>
    <row r="20" spans="2:26" ht="20.100000000000001" customHeight="1" thickBot="1">
      <c r="B20" s="186" t="s">
        <v>93</v>
      </c>
      <c r="C20" s="222"/>
      <c r="D20" s="190">
        <f>ROUNDDOWN(C20*25%,0)</f>
        <v>0</v>
      </c>
      <c r="E20" s="192"/>
      <c r="F20" s="194"/>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98">
        <f t="shared" si="4"/>
        <v>0</v>
      </c>
      <c r="V20" s="198">
        <f>G20+U20</f>
        <v>0</v>
      </c>
      <c r="W20" s="211">
        <f>D20+G20+U20</f>
        <v>0</v>
      </c>
      <c r="X20" s="2"/>
      <c r="Y20" s="2"/>
    </row>
    <row r="21" spans="2:26" ht="20.100000000000001" customHeight="1" thickBot="1">
      <c r="B21" s="221"/>
      <c r="C21" s="188"/>
      <c r="D21" s="191"/>
      <c r="E21" s="193"/>
      <c r="F21" s="195"/>
      <c r="G21" s="197"/>
      <c r="H21" s="61" t="s">
        <v>35</v>
      </c>
      <c r="I21" s="126">
        <v>880</v>
      </c>
      <c r="J21" s="127"/>
      <c r="K21" s="17">
        <f>I21*J21</f>
        <v>0</v>
      </c>
      <c r="L21" s="126">
        <v>550</v>
      </c>
      <c r="M21" s="128"/>
      <c r="N21" s="17">
        <f>L21*M21</f>
        <v>0</v>
      </c>
      <c r="O21" s="126">
        <f>IF(OR(Q4="介護老人福祉施設サービス",Q4="短期入所生活介護",Q4="介護予防短期入所生活介護"),380,550)</f>
        <v>550</v>
      </c>
      <c r="P21" s="128"/>
      <c r="Q21" s="17">
        <f>O21*P21</f>
        <v>0</v>
      </c>
      <c r="R21" s="126">
        <v>0</v>
      </c>
      <c r="S21" s="47"/>
      <c r="T21" s="17">
        <f>R21*S21</f>
        <v>0</v>
      </c>
      <c r="U21" s="199"/>
      <c r="V21" s="199"/>
      <c r="W21" s="211"/>
      <c r="X21" s="2"/>
      <c r="Y21" s="2"/>
    </row>
    <row r="22" spans="2:26" ht="20.100000000000001" customHeight="1" thickBot="1">
      <c r="B22" s="186" t="s">
        <v>94</v>
      </c>
      <c r="C22" s="219"/>
      <c r="D22" s="190">
        <f>ROUNDDOWN(C22*25%,0)</f>
        <v>0</v>
      </c>
      <c r="E22" s="220"/>
      <c r="F22" s="218"/>
      <c r="G22" s="196">
        <f>ROUNDDOWN(E22*F22*25%,0)</f>
        <v>0</v>
      </c>
      <c r="H22" s="60" t="s">
        <v>36</v>
      </c>
      <c r="I22" s="106"/>
      <c r="J22" s="107"/>
      <c r="K22" s="15">
        <f t="shared" ref="K22" si="5">ROUNDDOWN(I22*J22*25%,0)</f>
        <v>0</v>
      </c>
      <c r="L22" s="106"/>
      <c r="M22" s="109"/>
      <c r="N22" s="15">
        <f>ROUNDDOWN(L22*M22*25%,0)</f>
        <v>0</v>
      </c>
      <c r="O22" s="106"/>
      <c r="P22" s="109"/>
      <c r="Q22" s="15">
        <f>ROUNDDOWN(O22*P22*25%,0)</f>
        <v>0</v>
      </c>
      <c r="R22" s="106"/>
      <c r="S22" s="129"/>
      <c r="T22" s="15">
        <f t="shared" ref="T22" si="6">ROUNDDOWN(R22*S22*25%,0)</f>
        <v>0</v>
      </c>
      <c r="U22" s="198">
        <f t="shared" si="4"/>
        <v>0</v>
      </c>
      <c r="V22" s="198">
        <f>G22+U22</f>
        <v>0</v>
      </c>
      <c r="W22" s="211">
        <f>D22+G22+U22</f>
        <v>0</v>
      </c>
      <c r="X22" s="2"/>
      <c r="Y22" s="2"/>
    </row>
    <row r="23" spans="2:26" ht="20.100000000000001" customHeight="1" thickBot="1">
      <c r="B23" s="187"/>
      <c r="C23" s="213"/>
      <c r="D23" s="191"/>
      <c r="E23" s="215"/>
      <c r="F23" s="217"/>
      <c r="G23" s="197"/>
      <c r="H23" s="61" t="s">
        <v>35</v>
      </c>
      <c r="I23" s="105">
        <v>880</v>
      </c>
      <c r="J23" s="108"/>
      <c r="K23" s="17">
        <f t="shared" ref="K23" si="7">I23*J23</f>
        <v>0</v>
      </c>
      <c r="L23" s="105">
        <v>550</v>
      </c>
      <c r="M23" s="110"/>
      <c r="N23" s="17">
        <f t="shared" ref="N23" si="8">L23*M23</f>
        <v>0</v>
      </c>
      <c r="O23" s="105">
        <f>IF(OR(Q4="介護老人福祉施設サービス",Q4="短期入所生活介護",Q4="介護予防短期入所生活介護"),380,550)</f>
        <v>550</v>
      </c>
      <c r="P23" s="110"/>
      <c r="Q23" s="17">
        <f t="shared" ref="Q23" si="9">O23*P23</f>
        <v>0</v>
      </c>
      <c r="R23" s="105">
        <v>0</v>
      </c>
      <c r="S23" s="110"/>
      <c r="T23" s="17">
        <f t="shared" ref="T23" si="10">R23*S23</f>
        <v>0</v>
      </c>
      <c r="U23" s="199"/>
      <c r="V23" s="199"/>
      <c r="W23" s="211"/>
      <c r="X23" s="2"/>
      <c r="Y23" s="2"/>
    </row>
    <row r="24" spans="2:26" ht="20.100000000000001" customHeight="1" thickBot="1">
      <c r="B24" s="186" t="s">
        <v>95</v>
      </c>
      <c r="C24" s="212"/>
      <c r="D24" s="190">
        <f>ROUNDDOWN(C24*25%,0)</f>
        <v>0</v>
      </c>
      <c r="E24" s="214"/>
      <c r="F24" s="216"/>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ref="T24" si="14">ROUNDDOWN(R24*S24*25%,0)</f>
        <v>0</v>
      </c>
      <c r="U24" s="198">
        <f t="shared" si="4"/>
        <v>0</v>
      </c>
      <c r="V24" s="198">
        <f>G24+U24</f>
        <v>0</v>
      </c>
      <c r="W24" s="211">
        <f>D24+G24+U24</f>
        <v>0</v>
      </c>
      <c r="X24" s="2"/>
      <c r="Y24" s="2"/>
    </row>
    <row r="25" spans="2:26" ht="20.100000000000001" customHeight="1" thickBot="1">
      <c r="B25" s="187"/>
      <c r="C25" s="213"/>
      <c r="D25" s="191"/>
      <c r="E25" s="215"/>
      <c r="F25" s="217"/>
      <c r="G25" s="197"/>
      <c r="H25" s="61" t="s">
        <v>35</v>
      </c>
      <c r="I25" s="105">
        <v>880</v>
      </c>
      <c r="J25" s="108"/>
      <c r="K25" s="17">
        <f t="shared" ref="K25" si="15">I25*J25</f>
        <v>0</v>
      </c>
      <c r="L25" s="105">
        <v>550</v>
      </c>
      <c r="M25" s="110"/>
      <c r="N25" s="17">
        <f t="shared" ref="N25" si="16">L25*M25</f>
        <v>0</v>
      </c>
      <c r="O25" s="105">
        <f>IF(OR(Q4="介護老人福祉施設サービス",Q4="短期入所生活介護",Q4="介護予防短期入所生活介護"),380,550)</f>
        <v>550</v>
      </c>
      <c r="P25" s="110"/>
      <c r="Q25" s="17">
        <f t="shared" ref="Q25" si="17">O25*P25</f>
        <v>0</v>
      </c>
      <c r="R25" s="105">
        <v>0</v>
      </c>
      <c r="S25" s="110"/>
      <c r="T25" s="17">
        <f t="shared" ref="T25" si="18">R25*S25</f>
        <v>0</v>
      </c>
      <c r="U25" s="199"/>
      <c r="V25" s="199"/>
      <c r="W25" s="211"/>
      <c r="X25" s="2"/>
      <c r="Y25" s="2"/>
    </row>
    <row r="26" spans="2:26" ht="20.100000000000001" customHeight="1" thickBot="1">
      <c r="B26" s="186" t="s">
        <v>96</v>
      </c>
      <c r="C26" s="212"/>
      <c r="D26" s="190">
        <f>ROUNDDOWN(C26*25%,0)</f>
        <v>0</v>
      </c>
      <c r="E26" s="214"/>
      <c r="F26" s="216"/>
      <c r="G26" s="196">
        <f>ROUNDDOWN(E26*F26*25%,0)</f>
        <v>0</v>
      </c>
      <c r="H26" s="60" t="s">
        <v>36</v>
      </c>
      <c r="I26" s="106"/>
      <c r="J26" s="107"/>
      <c r="K26" s="15">
        <f>ROUNDDOWN(I26*J26*25%,0)</f>
        <v>0</v>
      </c>
      <c r="L26" s="106"/>
      <c r="M26" s="109"/>
      <c r="N26" s="15">
        <f>ROUNDDOWN(L26*M26*25%,0)</f>
        <v>0</v>
      </c>
      <c r="O26" s="106"/>
      <c r="P26" s="109"/>
      <c r="Q26" s="15">
        <f t="shared" ref="Q26" si="19">ROUNDDOWN(O26*P26*25%,0)</f>
        <v>0</v>
      </c>
      <c r="R26" s="106"/>
      <c r="S26" s="109"/>
      <c r="T26" s="15">
        <f t="shared" ref="T26" si="20">ROUNDDOWN(R26*S26*25%,0)</f>
        <v>0</v>
      </c>
      <c r="U26" s="198">
        <f t="shared" si="4"/>
        <v>0</v>
      </c>
      <c r="V26" s="198">
        <f>G26+U26</f>
        <v>0</v>
      </c>
      <c r="W26" s="211">
        <f>D26+G26+U26</f>
        <v>0</v>
      </c>
      <c r="X26" s="2"/>
      <c r="Y26" s="2"/>
    </row>
    <row r="27" spans="2:26" ht="20.100000000000001" customHeight="1" thickBot="1">
      <c r="B27" s="187"/>
      <c r="C27" s="213"/>
      <c r="D27" s="191"/>
      <c r="E27" s="215"/>
      <c r="F27" s="217"/>
      <c r="G27" s="197"/>
      <c r="H27" s="61" t="s">
        <v>35</v>
      </c>
      <c r="I27" s="105">
        <v>880</v>
      </c>
      <c r="J27" s="108"/>
      <c r="K27" s="17">
        <f t="shared" ref="K27" si="21">I27*J27</f>
        <v>0</v>
      </c>
      <c r="L27" s="105">
        <v>550</v>
      </c>
      <c r="M27" s="110"/>
      <c r="N27" s="17">
        <f t="shared" ref="N27" si="22">L27*M27</f>
        <v>0</v>
      </c>
      <c r="O27" s="105">
        <f>IF(OR(Q4="介護老人福祉施設サービス",Q4="短期入所生活介護",Q4="介護予防短期入所生活介護"),380,550)</f>
        <v>550</v>
      </c>
      <c r="P27" s="110"/>
      <c r="Q27" s="17">
        <f t="shared" ref="Q27" si="23">O27*P27</f>
        <v>0</v>
      </c>
      <c r="R27" s="105">
        <v>0</v>
      </c>
      <c r="S27" s="110"/>
      <c r="T27" s="17">
        <f t="shared" ref="T27" si="24">R27*S27</f>
        <v>0</v>
      </c>
      <c r="U27" s="199"/>
      <c r="V27" s="199"/>
      <c r="W27" s="211"/>
      <c r="X27" s="2"/>
      <c r="Y27" s="2"/>
    </row>
    <row r="28" spans="2:26" ht="20.100000000000001" customHeight="1" thickBot="1">
      <c r="B28" s="186" t="s">
        <v>97</v>
      </c>
      <c r="C28" s="212"/>
      <c r="D28" s="190">
        <f>ROUNDDOWN(C28*25%,0)</f>
        <v>0</v>
      </c>
      <c r="E28" s="214"/>
      <c r="F28" s="216"/>
      <c r="G28" s="196">
        <f>ROUNDDOWN(E28*F28*25%,0)</f>
        <v>0</v>
      </c>
      <c r="H28" s="60" t="s">
        <v>36</v>
      </c>
      <c r="I28" s="106"/>
      <c r="J28" s="107"/>
      <c r="K28" s="15">
        <f>ROUNDDOWN(I28*J28*25%,0)</f>
        <v>0</v>
      </c>
      <c r="L28" s="106"/>
      <c r="M28" s="109"/>
      <c r="N28" s="15">
        <f t="shared" ref="N28" si="25">ROUNDDOWN(L28*M28*25%,0)</f>
        <v>0</v>
      </c>
      <c r="O28" s="106"/>
      <c r="P28" s="109"/>
      <c r="Q28" s="15">
        <f t="shared" ref="Q28" si="26">ROUNDDOWN(O28*P28*25%,0)</f>
        <v>0</v>
      </c>
      <c r="R28" s="106"/>
      <c r="S28" s="109"/>
      <c r="T28" s="15">
        <f>ROUNDDOWN(R28*S28*25%,0)</f>
        <v>0</v>
      </c>
      <c r="U28" s="198">
        <f t="shared" si="4"/>
        <v>0</v>
      </c>
      <c r="V28" s="198">
        <f>G28+U28</f>
        <v>0</v>
      </c>
      <c r="W28" s="211">
        <f>D28+G28+U28</f>
        <v>0</v>
      </c>
      <c r="X28" s="2"/>
      <c r="Y28" s="2"/>
    </row>
    <row r="29" spans="2:26" ht="20.100000000000001" customHeight="1" thickBot="1">
      <c r="B29" s="187"/>
      <c r="C29" s="213"/>
      <c r="D29" s="191"/>
      <c r="E29" s="215"/>
      <c r="F29" s="217"/>
      <c r="G29" s="197"/>
      <c r="H29" s="61" t="s">
        <v>35</v>
      </c>
      <c r="I29" s="105">
        <v>880</v>
      </c>
      <c r="J29" s="108"/>
      <c r="K29" s="17">
        <f t="shared" ref="K29" si="27">I29*J29</f>
        <v>0</v>
      </c>
      <c r="L29" s="105">
        <v>550</v>
      </c>
      <c r="M29" s="110"/>
      <c r="N29" s="17">
        <f t="shared" ref="N29" si="28">L29*M29</f>
        <v>0</v>
      </c>
      <c r="O29" s="105">
        <f>IF(OR(Q4="介護老人福祉施設サービス",Q4="短期入所生活介護",Q4="介護予防短期入所生活介護"),380,550)</f>
        <v>550</v>
      </c>
      <c r="P29" s="110"/>
      <c r="Q29" s="17">
        <f t="shared" ref="Q29" si="29">O29*P29</f>
        <v>0</v>
      </c>
      <c r="R29" s="105">
        <v>0</v>
      </c>
      <c r="S29" s="110"/>
      <c r="T29" s="17">
        <f>R29*S29</f>
        <v>0</v>
      </c>
      <c r="U29" s="199"/>
      <c r="V29" s="199"/>
      <c r="W29" s="211"/>
      <c r="X29" s="2"/>
      <c r="Y29" s="2"/>
    </row>
    <row r="30" spans="2:26" ht="20.100000000000001" customHeight="1" thickBot="1">
      <c r="B30" s="186" t="s">
        <v>98</v>
      </c>
      <c r="C30" s="212"/>
      <c r="D30" s="190">
        <f>ROUNDDOWN(C30*25%,0)</f>
        <v>0</v>
      </c>
      <c r="E30" s="214"/>
      <c r="F30" s="216"/>
      <c r="G30" s="196">
        <f>ROUNDDOWN(E30*F30*25%,0)</f>
        <v>0</v>
      </c>
      <c r="H30" s="60" t="s">
        <v>36</v>
      </c>
      <c r="I30" s="106"/>
      <c r="J30" s="107"/>
      <c r="K30" s="15">
        <f t="shared" ref="K30" si="30">ROUNDDOWN(I30*J30*25%,0)</f>
        <v>0</v>
      </c>
      <c r="L30" s="106"/>
      <c r="M30" s="109"/>
      <c r="N30" s="15">
        <f t="shared" ref="N30" si="31">ROUNDDOWN(L30*M30*25%,0)</f>
        <v>0</v>
      </c>
      <c r="O30" s="106"/>
      <c r="P30" s="109"/>
      <c r="Q30" s="15">
        <f t="shared" ref="Q30" si="32">ROUNDDOWN(O30*P30*25%,0)</f>
        <v>0</v>
      </c>
      <c r="R30" s="106"/>
      <c r="S30" s="109"/>
      <c r="T30" s="15">
        <f t="shared" ref="T30" si="33">ROUNDDOWN(R30*S30*25%,0)</f>
        <v>0</v>
      </c>
      <c r="U30" s="198">
        <f t="shared" si="4"/>
        <v>0</v>
      </c>
      <c r="V30" s="198">
        <f>G30+U30</f>
        <v>0</v>
      </c>
      <c r="W30" s="211">
        <f>D30+G30+U30</f>
        <v>0</v>
      </c>
      <c r="X30" s="2"/>
      <c r="Y30" s="2"/>
    </row>
    <row r="31" spans="2:26" ht="20.100000000000001" customHeight="1" thickBot="1">
      <c r="B31" s="187"/>
      <c r="C31" s="213"/>
      <c r="D31" s="191"/>
      <c r="E31" s="215"/>
      <c r="F31" s="217"/>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550</v>
      </c>
      <c r="P31" s="110"/>
      <c r="Q31" s="17">
        <f t="shared" ref="Q31" si="36">O31*P31</f>
        <v>0</v>
      </c>
      <c r="R31" s="105">
        <v>0</v>
      </c>
      <c r="S31" s="110"/>
      <c r="T31" s="17">
        <f t="shared" ref="T31" si="37">R31*S31</f>
        <v>0</v>
      </c>
      <c r="U31" s="199"/>
      <c r="V31" s="199"/>
      <c r="W31" s="211"/>
      <c r="X31" s="2"/>
      <c r="Y31" s="2"/>
    </row>
    <row r="32" spans="2:26" ht="20.100000000000001" customHeight="1" thickBot="1">
      <c r="B32" s="186" t="s">
        <v>99</v>
      </c>
      <c r="C32" s="212"/>
      <c r="D32" s="190">
        <f>ROUNDDOWN(C32*25%,0)</f>
        <v>0</v>
      </c>
      <c r="E32" s="214"/>
      <c r="F32" s="216"/>
      <c r="G32" s="196">
        <f>ROUNDDOWN(E32*F32*25%,0)</f>
        <v>0</v>
      </c>
      <c r="H32" s="60" t="s">
        <v>36</v>
      </c>
      <c r="I32" s="106"/>
      <c r="J32" s="107"/>
      <c r="K32" s="15">
        <f t="shared" ref="K32" si="38">ROUNDDOWN(I32*J32*25%,0)</f>
        <v>0</v>
      </c>
      <c r="L32" s="106"/>
      <c r="M32" s="109"/>
      <c r="N32" s="15">
        <f t="shared" ref="N32" si="39">ROUNDDOWN(L32*M32*25%,0)</f>
        <v>0</v>
      </c>
      <c r="O32" s="106"/>
      <c r="P32" s="109"/>
      <c r="Q32" s="15">
        <f t="shared" ref="Q32" si="40">ROUNDDOWN(O32*P32*25%,0)</f>
        <v>0</v>
      </c>
      <c r="R32" s="106"/>
      <c r="S32" s="109"/>
      <c r="T32" s="15">
        <f t="shared" ref="T32" si="41">ROUNDDOWN(R32*S32*25%,0)</f>
        <v>0</v>
      </c>
      <c r="U32" s="198">
        <f t="shared" si="4"/>
        <v>0</v>
      </c>
      <c r="V32" s="198">
        <f>G32+U32</f>
        <v>0</v>
      </c>
      <c r="W32" s="211">
        <f>D32+G32+U32</f>
        <v>0</v>
      </c>
      <c r="X32" s="2"/>
      <c r="Y32" s="2"/>
    </row>
    <row r="33" spans="2:25" ht="20.100000000000001" customHeight="1" thickBot="1">
      <c r="B33" s="187"/>
      <c r="C33" s="213"/>
      <c r="D33" s="191"/>
      <c r="E33" s="215"/>
      <c r="F33" s="217"/>
      <c r="G33" s="197"/>
      <c r="H33" s="61" t="s">
        <v>35</v>
      </c>
      <c r="I33" s="105">
        <v>880</v>
      </c>
      <c r="J33" s="108"/>
      <c r="K33" s="17">
        <f t="shared" ref="K33" si="42">I33*J33</f>
        <v>0</v>
      </c>
      <c r="L33" s="105">
        <v>550</v>
      </c>
      <c r="M33" s="110"/>
      <c r="N33" s="17">
        <f t="shared" ref="N33" si="43">L33*M33</f>
        <v>0</v>
      </c>
      <c r="O33" s="105">
        <f>IF(OR(Q4="介護老人福祉施設サービス",Q4="短期入所生活介護",Q4="介護予防短期入所生活介護"),380,550)</f>
        <v>550</v>
      </c>
      <c r="P33" s="110"/>
      <c r="Q33" s="17">
        <f t="shared" ref="Q33" si="44">O33*P33</f>
        <v>0</v>
      </c>
      <c r="R33" s="105">
        <v>0</v>
      </c>
      <c r="S33" s="110"/>
      <c r="T33" s="17">
        <f t="shared" ref="T33" si="45">R33*S33</f>
        <v>0</v>
      </c>
      <c r="U33" s="199"/>
      <c r="V33" s="199"/>
      <c r="W33" s="211"/>
      <c r="X33" s="2"/>
      <c r="Y33" s="2"/>
    </row>
    <row r="34" spans="2:25" ht="21" customHeight="1" thickBot="1">
      <c r="B34" s="104" t="s">
        <v>70</v>
      </c>
      <c r="C34" s="19">
        <f>SUM(C10:C33)</f>
        <v>0</v>
      </c>
      <c r="D34" s="20">
        <f>SUM(D10:D33)</f>
        <v>0</v>
      </c>
      <c r="E34" s="69"/>
      <c r="F34" s="70"/>
      <c r="G34" s="58">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223" t="s">
        <v>52</v>
      </c>
      <c r="N36" s="226" t="s">
        <v>35</v>
      </c>
      <c r="O36" s="78" t="s">
        <v>53</v>
      </c>
      <c r="P36" s="229" t="s">
        <v>54</v>
      </c>
      <c r="Q36" s="230"/>
      <c r="R36" s="231"/>
      <c r="S36" s="232" t="s">
        <v>55</v>
      </c>
      <c r="T36" s="78" t="s">
        <v>56</v>
      </c>
      <c r="U36" s="229" t="s">
        <v>54</v>
      </c>
      <c r="V36" s="230"/>
      <c r="W36" s="231"/>
      <c r="X36" s="2"/>
      <c r="Y36" s="2"/>
    </row>
    <row r="37" spans="2:25" ht="28.5" customHeight="1" thickBot="1">
      <c r="B37" s="166" t="s">
        <v>51</v>
      </c>
      <c r="C37" s="138" t="s">
        <v>44</v>
      </c>
      <c r="D37" s="113" t="s">
        <v>42</v>
      </c>
      <c r="E37" s="120" t="s">
        <v>43</v>
      </c>
      <c r="F37" s="121" t="s">
        <v>45</v>
      </c>
      <c r="G37" s="135" t="s">
        <v>102</v>
      </c>
      <c r="H37" s="2"/>
      <c r="I37" s="2"/>
      <c r="J37" s="2"/>
      <c r="K37" s="2"/>
      <c r="L37" s="2"/>
      <c r="M37" s="224"/>
      <c r="N37" s="227"/>
      <c r="O37" s="79"/>
      <c r="P37" s="80"/>
      <c r="Q37" s="81"/>
      <c r="R37" s="82"/>
      <c r="S37" s="233"/>
      <c r="T37" s="79"/>
      <c r="U37" s="80"/>
      <c r="V37" s="81"/>
      <c r="W37" s="82"/>
      <c r="X37" s="2"/>
      <c r="Y37" s="2"/>
    </row>
    <row r="38" spans="2:25" ht="32.25" customHeight="1" thickBot="1">
      <c r="B38" s="167"/>
      <c r="C38" s="111">
        <f>SUM(D10:D20)*2</f>
        <v>0</v>
      </c>
      <c r="D38" s="111">
        <f>SUM(G10:G20)*2</f>
        <v>0</v>
      </c>
      <c r="E38" s="111">
        <f>SUM(U10:U20)*2</f>
        <v>0</v>
      </c>
      <c r="F38" s="111">
        <f>SUM(V10:V20)*2</f>
        <v>0</v>
      </c>
      <c r="G38" s="111">
        <f>SUM(W10:W20)*2</f>
        <v>0</v>
      </c>
      <c r="I38" s="68"/>
      <c r="L38" s="68"/>
      <c r="M38" s="224"/>
      <c r="N38" s="228"/>
      <c r="O38" s="83"/>
      <c r="P38" s="84"/>
      <c r="Q38" s="85"/>
      <c r="R38" s="86"/>
      <c r="S38" s="234"/>
      <c r="T38" s="83"/>
      <c r="U38" s="84"/>
      <c r="V38" s="85"/>
      <c r="W38" s="86"/>
    </row>
    <row r="39" spans="2:25" ht="9.75" customHeight="1" thickBot="1">
      <c r="M39" s="224"/>
      <c r="N39" s="226" t="s">
        <v>57</v>
      </c>
      <c r="O39" s="78" t="s">
        <v>56</v>
      </c>
      <c r="P39" s="229" t="s">
        <v>54</v>
      </c>
      <c r="Q39" s="230"/>
      <c r="R39" s="231"/>
      <c r="S39" s="232" t="s">
        <v>58</v>
      </c>
      <c r="T39" s="78" t="s">
        <v>56</v>
      </c>
      <c r="U39" s="229" t="s">
        <v>54</v>
      </c>
      <c r="V39" s="230"/>
      <c r="W39" s="231"/>
    </row>
    <row r="40" spans="2:25" ht="28.5" customHeight="1" thickBot="1">
      <c r="B40" s="168" t="s">
        <v>101</v>
      </c>
      <c r="C40" s="137" t="s">
        <v>44</v>
      </c>
      <c r="D40" s="71" t="s">
        <v>42</v>
      </c>
      <c r="E40" s="72" t="s">
        <v>43</v>
      </c>
      <c r="F40" s="73" t="s">
        <v>45</v>
      </c>
      <c r="G40" s="136" t="s">
        <v>102</v>
      </c>
      <c r="H40" s="2"/>
      <c r="I40" s="2"/>
      <c r="J40" s="2"/>
      <c r="K40" s="2"/>
      <c r="L40" s="2"/>
      <c r="M40" s="224"/>
      <c r="N40" s="227"/>
      <c r="O40" s="94"/>
      <c r="P40" s="95"/>
      <c r="Q40" s="96"/>
      <c r="R40" s="97"/>
      <c r="S40" s="227"/>
      <c r="T40" s="94"/>
      <c r="U40" s="95"/>
      <c r="V40" s="96"/>
      <c r="W40" s="97"/>
      <c r="X40" s="2"/>
      <c r="Y40" s="2"/>
    </row>
    <row r="41" spans="2:25" ht="32.25" customHeight="1" thickBot="1">
      <c r="B41" s="169"/>
      <c r="C41" s="112">
        <f>SUM(D10:D32)</f>
        <v>0</v>
      </c>
      <c r="D41" s="112">
        <f>SUM(G10:G32)</f>
        <v>0</v>
      </c>
      <c r="E41" s="112">
        <f>SUM(U10:U32)</f>
        <v>0</v>
      </c>
      <c r="F41" s="112">
        <f>SUM(V10:V32)</f>
        <v>0</v>
      </c>
      <c r="G41" s="112">
        <f>SUM(W10:W32)</f>
        <v>0</v>
      </c>
      <c r="I41" s="68"/>
      <c r="L41" s="68"/>
      <c r="M41" s="225"/>
      <c r="N41" s="228"/>
      <c r="O41" s="98"/>
      <c r="P41" s="99"/>
      <c r="Q41" s="100"/>
      <c r="R41" s="101"/>
      <c r="S41" s="228"/>
      <c r="T41" s="98"/>
      <c r="U41" s="99"/>
      <c r="V41" s="100"/>
      <c r="W41" s="101"/>
    </row>
    <row r="42" spans="2:25" ht="15.75" customHeight="1"/>
    <row r="43" spans="2:25" ht="20.100000000000001" customHeight="1">
      <c r="Y43" s="4"/>
    </row>
    <row r="44" spans="2:25" ht="20.100000000000001" customHeight="1"/>
    <row r="45" spans="2:25" ht="20.100000000000001" customHeight="1"/>
    <row r="46" spans="2:25" ht="48" customHeight="1"/>
    <row r="47" spans="2:25" ht="20.100000000000001" customHeight="1"/>
    <row r="48" spans="2:25" ht="20.100000000000001" customHeight="1">
      <c r="Y48" s="2"/>
    </row>
    <row r="49" spans="25:25" ht="19.5" customHeight="1">
      <c r="Y49" s="2"/>
    </row>
    <row r="50" spans="25:25" ht="19.5" customHeight="1">
      <c r="Y50" s="2"/>
    </row>
    <row r="51" spans="25:25" ht="19.5" customHeight="1"/>
    <row r="52" spans="25:25" ht="19.5" customHeight="1"/>
    <row r="53" spans="25:25" ht="19.5" customHeight="1"/>
    <row r="54" spans="25:25" ht="19.5" customHeight="1"/>
    <row r="55" spans="25:25" ht="19.5" customHeight="1">
      <c r="Y55" s="2"/>
    </row>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row r="68" spans="25:25" ht="19.5" customHeight="1"/>
    <row r="69" spans="25:25" ht="19.5" customHeight="1"/>
    <row r="70" spans="25:25" ht="19.5" customHeight="1"/>
    <row r="71" spans="25:25" ht="19.5" customHeight="1"/>
    <row r="72" spans="25:25" ht="19.5" customHeight="1"/>
    <row r="73" spans="25:25" ht="19.5" customHeight="1"/>
    <row r="74" spans="25:25" ht="28.5" customHeight="1"/>
  </sheetData>
  <sheetProtection algorithmName="SHA-512" hashValue="twvHiOQ3TqkFuvVSkuv82ZzawO29onJZn9IFhDKPi6+RTreodFkgqLKhCBR8S4OhyEK+kHh9P5Z2vp9lVeK+4Q==" saltValue="Xh+yUpjs+GwVzYhtxEx9IA==" spinCount="100000" sheet="1" formatCells="0" selectLockedCells="1"/>
  <mergeCells count="140">
    <mergeCell ref="AF2:AG2"/>
    <mergeCell ref="C4:D4"/>
    <mergeCell ref="O1:W2"/>
    <mergeCell ref="I4:K4"/>
    <mergeCell ref="Q4:W5"/>
    <mergeCell ref="O4:P5"/>
    <mergeCell ref="I5:M5"/>
    <mergeCell ref="AB2:AC2"/>
    <mergeCell ref="AD2:AE2"/>
    <mergeCell ref="C5:E5"/>
    <mergeCell ref="M36:M41"/>
    <mergeCell ref="N36:N38"/>
    <mergeCell ref="P36:R36"/>
    <mergeCell ref="S36:S38"/>
    <mergeCell ref="U36:W36"/>
    <mergeCell ref="N39:N41"/>
    <mergeCell ref="P39:R39"/>
    <mergeCell ref="S39:S41"/>
    <mergeCell ref="U39:W39"/>
    <mergeCell ref="W30:W31"/>
    <mergeCell ref="W26:W27"/>
    <mergeCell ref="U32:U33"/>
    <mergeCell ref="V32:V33"/>
    <mergeCell ref="W32:W33"/>
    <mergeCell ref="V28:V29"/>
    <mergeCell ref="W28:W29"/>
    <mergeCell ref="B32:B33"/>
    <mergeCell ref="C32:C33"/>
    <mergeCell ref="D32:D33"/>
    <mergeCell ref="E32:E33"/>
    <mergeCell ref="F32:F33"/>
    <mergeCell ref="G32:G33"/>
    <mergeCell ref="B30:B31"/>
    <mergeCell ref="C30:C31"/>
    <mergeCell ref="D30:D31"/>
    <mergeCell ref="E30:E31"/>
    <mergeCell ref="F30:F31"/>
    <mergeCell ref="V30:V31"/>
    <mergeCell ref="G30:G31"/>
    <mergeCell ref="V26:V27"/>
    <mergeCell ref="U30:U31"/>
    <mergeCell ref="B18:B19"/>
    <mergeCell ref="C18:C19"/>
    <mergeCell ref="U28:U29"/>
    <mergeCell ref="B26:B27"/>
    <mergeCell ref="C26:C27"/>
    <mergeCell ref="D26:D27"/>
    <mergeCell ref="E26:E27"/>
    <mergeCell ref="F26:F27"/>
    <mergeCell ref="G26:G27"/>
    <mergeCell ref="B28:B29"/>
    <mergeCell ref="G28:G29"/>
    <mergeCell ref="U26:U27"/>
    <mergeCell ref="B22:B23"/>
    <mergeCell ref="C22:C23"/>
    <mergeCell ref="D22:D23"/>
    <mergeCell ref="E22:E23"/>
    <mergeCell ref="C28:C29"/>
    <mergeCell ref="D28:D29"/>
    <mergeCell ref="E28:E29"/>
    <mergeCell ref="F28:F29"/>
    <mergeCell ref="B20:B21"/>
    <mergeCell ref="C20:C21"/>
    <mergeCell ref="D20:D21"/>
    <mergeCell ref="E20:E21"/>
    <mergeCell ref="V22:V23"/>
    <mergeCell ref="W22:W23"/>
    <mergeCell ref="B24:B25"/>
    <mergeCell ref="C24:C25"/>
    <mergeCell ref="D24:D25"/>
    <mergeCell ref="E24:E25"/>
    <mergeCell ref="F24:F25"/>
    <mergeCell ref="G24:G25"/>
    <mergeCell ref="U24:U25"/>
    <mergeCell ref="F22:F23"/>
    <mergeCell ref="G22:G23"/>
    <mergeCell ref="V24:V25"/>
    <mergeCell ref="W24:W25"/>
    <mergeCell ref="V20:V21"/>
    <mergeCell ref="W20:W21"/>
    <mergeCell ref="D14:D15"/>
    <mergeCell ref="E14:E15"/>
    <mergeCell ref="F14:F15"/>
    <mergeCell ref="G14:G15"/>
    <mergeCell ref="V16:V17"/>
    <mergeCell ref="W16:W17"/>
    <mergeCell ref="D18:D19"/>
    <mergeCell ref="E18:E19"/>
    <mergeCell ref="F18:F19"/>
    <mergeCell ref="G18:G19"/>
    <mergeCell ref="U18:U19"/>
    <mergeCell ref="V18:V19"/>
    <mergeCell ref="W18:W19"/>
    <mergeCell ref="F20:F21"/>
    <mergeCell ref="V12:V13"/>
    <mergeCell ref="W12:W13"/>
    <mergeCell ref="G16:G17"/>
    <mergeCell ref="U16:U17"/>
    <mergeCell ref="F10:F11"/>
    <mergeCell ref="G10:G11"/>
    <mergeCell ref="U10:U11"/>
    <mergeCell ref="V10:V11"/>
    <mergeCell ref="W10:W11"/>
    <mergeCell ref="U14:U15"/>
    <mergeCell ref="V14:V15"/>
    <mergeCell ref="W14:W15"/>
    <mergeCell ref="F16:F17"/>
    <mergeCell ref="V7:V9"/>
    <mergeCell ref="W7:W9"/>
    <mergeCell ref="I8:K8"/>
    <mergeCell ref="L8:N8"/>
    <mergeCell ref="O8:Q8"/>
    <mergeCell ref="R8:T8"/>
    <mergeCell ref="U8:U9"/>
    <mergeCell ref="D10:D11"/>
    <mergeCell ref="E10:E11"/>
    <mergeCell ref="B37:B38"/>
    <mergeCell ref="B40:B41"/>
    <mergeCell ref="B7:B9"/>
    <mergeCell ref="C7:D8"/>
    <mergeCell ref="E7:G8"/>
    <mergeCell ref="H7:U7"/>
    <mergeCell ref="B10:B11"/>
    <mergeCell ref="B12:B13"/>
    <mergeCell ref="C12:C13"/>
    <mergeCell ref="D12:D13"/>
    <mergeCell ref="E12:E13"/>
    <mergeCell ref="F12:F13"/>
    <mergeCell ref="C10:C11"/>
    <mergeCell ref="G12:G13"/>
    <mergeCell ref="U12:U13"/>
    <mergeCell ref="B16:B17"/>
    <mergeCell ref="C16:C17"/>
    <mergeCell ref="D16:D17"/>
    <mergeCell ref="E16:E17"/>
    <mergeCell ref="B14:B15"/>
    <mergeCell ref="C14:C15"/>
    <mergeCell ref="G20:G21"/>
    <mergeCell ref="U20:U21"/>
    <mergeCell ref="U22:U23"/>
  </mergeCells>
  <phoneticPr fontId="2"/>
  <dataValidations count="5">
    <dataValidation type="list" allowBlank="1" showInputMessage="1" showErrorMessage="1" sqref="Q4" xr:uid="{00000000-0002-0000-0100-000000000000}">
      <formula1>$Z$4:$Z$19</formula1>
    </dataValidation>
    <dataValidation type="list" allowBlank="1" showInputMessage="1" showErrorMessage="1" sqref="R10 R12 R14 R16 R18 R20 R22 R24 R26 R28 R30 R32" xr:uid="{00000000-0002-0000-0100-000001000000}">
      <formula1>"0,430"</formula1>
    </dataValidation>
    <dataValidation type="list" allowBlank="1" showInputMessage="1" showErrorMessage="1" sqref="I10 I12 I14 I16 I18 I20 I22 I24 I26 I28 I30 I32" xr:uid="{00000000-0002-0000-0100-000003000000}">
      <formula1>"880,1370"</formula1>
    </dataValidation>
    <dataValidation type="list" allowBlank="1" showInputMessage="1" showErrorMessage="1" sqref="L10 L12 L14 L16 L18 L20 L22 L24 L26 L28 L30 L32" xr:uid="{00000000-0002-0000-0100-000004000000}">
      <formula1>"550,1370"</formula1>
    </dataValidation>
    <dataValidation type="list" allowBlank="1" showInputMessage="1" showErrorMessage="1" sqref="O18 O20 O22 O24 O26 O28 O30 O32 O10 O12 O14 O16" xr:uid="{00000000-0002-0000-0100-000008000000}">
      <formula1>INDIRECT($AF$2)</formula1>
    </dataValidation>
  </dataValidations>
  <printOptions horizontalCentered="1" verticalCentered="1"/>
  <pageMargins left="0" right="0" top="0" bottom="0" header="0" footer="0"/>
  <pageSetup paperSize="9" scale="72" orientation="landscape"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6666FF"/>
    <pageSetUpPr fitToPage="1"/>
  </sheetPr>
  <dimension ref="A1:Y75"/>
  <sheetViews>
    <sheetView view="pageBreakPreview" zoomScale="70" zoomScaleNormal="100" zoomScaleSheetLayoutView="7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105</v>
      </c>
      <c r="P1" s="236"/>
      <c r="Q1" s="236"/>
      <c r="R1" s="236"/>
      <c r="S1" s="236"/>
      <c r="T1" s="236"/>
      <c r="U1" s="236"/>
      <c r="V1" s="236"/>
      <c r="W1" s="236"/>
    </row>
    <row r="2" spans="1:25" ht="20.100000000000001" customHeight="1">
      <c r="A2" s="1" t="s">
        <v>0</v>
      </c>
      <c r="B2" s="4" t="s">
        <v>72</v>
      </c>
      <c r="C2" s="235"/>
      <c r="D2" s="235"/>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54">
        <f>'1氏名'!Q4</f>
        <v>0</v>
      </c>
      <c r="R4" s="254"/>
      <c r="S4" s="254"/>
      <c r="T4" s="254"/>
      <c r="U4" s="254"/>
      <c r="V4" s="254"/>
      <c r="W4" s="254"/>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256"/>
      <c r="D8" s="257"/>
      <c r="E8" s="180"/>
      <c r="F8" s="181"/>
      <c r="G8" s="182"/>
      <c r="H8" s="56"/>
      <c r="I8" s="206" t="s">
        <v>7</v>
      </c>
      <c r="J8" s="207"/>
      <c r="K8" s="208"/>
      <c r="L8" s="206" t="s">
        <v>46</v>
      </c>
      <c r="M8" s="207"/>
      <c r="N8" s="208"/>
      <c r="O8" s="206" t="s">
        <v>8</v>
      </c>
      <c r="P8" s="207"/>
      <c r="Q8" s="208"/>
      <c r="R8" s="206" t="s">
        <v>9</v>
      </c>
      <c r="S8" s="207"/>
      <c r="T8" s="208"/>
      <c r="U8" s="209" t="s">
        <v>10</v>
      </c>
      <c r="V8" s="244"/>
      <c r="W8" s="204"/>
    </row>
    <row r="9" spans="1:25" ht="16.5" customHeight="1" thickBot="1">
      <c r="A9" s="5"/>
      <c r="B9" s="255"/>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98">
        <f>K10+K11+N10+N11+Q10+Q11+T10+T11</f>
        <v>0</v>
      </c>
      <c r="V10" s="198">
        <f>G10+U10</f>
        <v>0</v>
      </c>
      <c r="W10" s="198">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199"/>
    </row>
    <row r="12" spans="1:25" ht="20.100000000000001" customHeight="1">
      <c r="A12" s="18"/>
      <c r="B12" s="186" t="s">
        <v>90</v>
      </c>
      <c r="C12" s="222"/>
      <c r="D12" s="190">
        <f>ROUNDDOWN(C12*25%,0)</f>
        <v>0</v>
      </c>
      <c r="E12" s="192"/>
      <c r="F12" s="194"/>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98">
        <f>K12+K13+N12+N13+Q12+Q13+T12+T13</f>
        <v>0</v>
      </c>
      <c r="V12" s="198">
        <f>G12+U12</f>
        <v>0</v>
      </c>
      <c r="W12" s="198">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199"/>
      <c r="X13" s="2"/>
      <c r="Y13" s="2"/>
    </row>
    <row r="14" spans="1:25" ht="20.100000000000001" customHeight="1">
      <c r="B14" s="186" t="s">
        <v>89</v>
      </c>
      <c r="C14" s="222"/>
      <c r="D14" s="190">
        <f>ROUNDDOWN(C14*25%,0)</f>
        <v>0</v>
      </c>
      <c r="E14" s="192"/>
      <c r="F14" s="194"/>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98">
        <f t="shared" ref="U14:U32" si="5">K14+K15+N14+N15+Q14+Q15+T14+T15</f>
        <v>0</v>
      </c>
      <c r="V14" s="198">
        <f>G14+U14</f>
        <v>0</v>
      </c>
      <c r="W14" s="198">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199"/>
      <c r="X15" s="2"/>
      <c r="Y15" s="2"/>
    </row>
    <row r="16" spans="1:25" ht="20.100000000000001" customHeight="1">
      <c r="B16" s="186" t="s">
        <v>91</v>
      </c>
      <c r="C16" s="222"/>
      <c r="D16" s="190">
        <f>ROUNDDOWN(C16*25%,0)</f>
        <v>0</v>
      </c>
      <c r="E16" s="192"/>
      <c r="F16" s="194"/>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98">
        <f t="shared" si="5"/>
        <v>0</v>
      </c>
      <c r="V16" s="198">
        <f>G16+U16</f>
        <v>0</v>
      </c>
      <c r="W16" s="198">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199"/>
      <c r="X17" s="2"/>
      <c r="Y17" s="2"/>
    </row>
    <row r="18" spans="2:25" ht="20.100000000000001" customHeight="1">
      <c r="B18" s="186" t="s">
        <v>92</v>
      </c>
      <c r="C18" s="222"/>
      <c r="D18" s="190">
        <f>ROUNDDOWN(C18*25%,0)</f>
        <v>0</v>
      </c>
      <c r="E18" s="192"/>
      <c r="F18" s="194"/>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98">
        <f t="shared" si="5"/>
        <v>0</v>
      </c>
      <c r="V18" s="198">
        <f>G18+U18</f>
        <v>0</v>
      </c>
      <c r="W18" s="198">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199"/>
      <c r="X19" s="2"/>
      <c r="Y19" s="2"/>
    </row>
    <row r="20" spans="2:25" ht="20.100000000000001" customHeight="1">
      <c r="B20" s="186" t="s">
        <v>93</v>
      </c>
      <c r="C20" s="222"/>
      <c r="D20" s="190">
        <f>ROUNDDOWN(C20*25%,0)</f>
        <v>0</v>
      </c>
      <c r="E20" s="192"/>
      <c r="F20" s="194"/>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98">
        <f t="shared" si="5"/>
        <v>0</v>
      </c>
      <c r="V20" s="198">
        <f>G20+U20</f>
        <v>0</v>
      </c>
      <c r="W20" s="198">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199"/>
      <c r="X21" s="2"/>
      <c r="Y21" s="2"/>
    </row>
    <row r="22" spans="2:25" ht="20.100000000000001" customHeight="1">
      <c r="B22" s="186" t="s">
        <v>94</v>
      </c>
      <c r="C22" s="219"/>
      <c r="D22" s="190">
        <f>ROUNDDOWN(C22*25%,0)</f>
        <v>0</v>
      </c>
      <c r="E22" s="214"/>
      <c r="F22" s="216"/>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98">
        <f t="shared" si="5"/>
        <v>0</v>
      </c>
      <c r="V22" s="198">
        <f>G22+U22</f>
        <v>0</v>
      </c>
      <c r="W22" s="198">
        <f>D22+G22+U22</f>
        <v>0</v>
      </c>
      <c r="X22" s="2"/>
      <c r="Y22" s="2"/>
    </row>
    <row r="23" spans="2:25" ht="20.100000000000001" customHeight="1" thickBot="1">
      <c r="B23" s="187"/>
      <c r="C23" s="213"/>
      <c r="D23" s="191"/>
      <c r="E23" s="215"/>
      <c r="F23" s="217"/>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550</v>
      </c>
      <c r="P23" s="110"/>
      <c r="Q23" s="17">
        <f t="shared" ref="Q23" si="12">O23*P23</f>
        <v>0</v>
      </c>
      <c r="R23" s="105">
        <v>0</v>
      </c>
      <c r="S23" s="110"/>
      <c r="T23" s="17">
        <f>R23*S23</f>
        <v>0</v>
      </c>
      <c r="U23" s="199"/>
      <c r="V23" s="199"/>
      <c r="W23" s="199"/>
      <c r="X23" s="2"/>
      <c r="Y23" s="2"/>
    </row>
    <row r="24" spans="2:25" ht="20.100000000000001" customHeight="1">
      <c r="B24" s="186" t="s">
        <v>95</v>
      </c>
      <c r="C24" s="219"/>
      <c r="D24" s="190">
        <f>ROUNDDOWN(C24*25%,0)</f>
        <v>0</v>
      </c>
      <c r="E24" s="214"/>
      <c r="F24" s="216"/>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98">
        <f t="shared" si="5"/>
        <v>0</v>
      </c>
      <c r="V24" s="198">
        <f>G24+U24</f>
        <v>0</v>
      </c>
      <c r="W24" s="198">
        <f>D24+G24+U24</f>
        <v>0</v>
      </c>
      <c r="X24" s="2"/>
      <c r="Y24" s="2"/>
    </row>
    <row r="25" spans="2:25" ht="20.100000000000001" customHeight="1" thickBot="1">
      <c r="B25" s="187"/>
      <c r="C25" s="213"/>
      <c r="D25" s="191"/>
      <c r="E25" s="215"/>
      <c r="F25" s="217"/>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550</v>
      </c>
      <c r="P25" s="110"/>
      <c r="Q25" s="17">
        <f t="shared" ref="Q25" si="18">O25*P25</f>
        <v>0</v>
      </c>
      <c r="R25" s="105">
        <v>0</v>
      </c>
      <c r="S25" s="110"/>
      <c r="T25" s="17">
        <f>R25*S25</f>
        <v>0</v>
      </c>
      <c r="U25" s="199"/>
      <c r="V25" s="199"/>
      <c r="W25" s="199"/>
      <c r="X25" s="2"/>
      <c r="Y25" s="2"/>
    </row>
    <row r="26" spans="2:25" ht="20.100000000000001" customHeight="1">
      <c r="B26" s="186" t="s">
        <v>96</v>
      </c>
      <c r="C26" s="219"/>
      <c r="D26" s="190">
        <f>ROUNDDOWN(C26*25%,0)</f>
        <v>0</v>
      </c>
      <c r="E26" s="214"/>
      <c r="F26" s="216"/>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98">
        <f t="shared" si="5"/>
        <v>0</v>
      </c>
      <c r="V26" s="198">
        <f>G26+U26</f>
        <v>0</v>
      </c>
      <c r="W26" s="198">
        <f>D26+G26+U26</f>
        <v>0</v>
      </c>
      <c r="X26" s="2"/>
      <c r="Y26" s="2"/>
    </row>
    <row r="27" spans="2:25" ht="20.100000000000001" customHeight="1" thickBot="1">
      <c r="B27" s="187"/>
      <c r="C27" s="213"/>
      <c r="D27" s="191"/>
      <c r="E27" s="215"/>
      <c r="F27" s="217"/>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550</v>
      </c>
      <c r="P27" s="110"/>
      <c r="Q27" s="17">
        <f t="shared" ref="Q27" si="24">O27*P27</f>
        <v>0</v>
      </c>
      <c r="R27" s="105">
        <v>0</v>
      </c>
      <c r="S27" s="110"/>
      <c r="T27" s="17">
        <f>R27*S27</f>
        <v>0</v>
      </c>
      <c r="U27" s="199"/>
      <c r="V27" s="199"/>
      <c r="W27" s="199"/>
      <c r="X27" s="2"/>
      <c r="Y27" s="2"/>
    </row>
    <row r="28" spans="2:25" ht="20.100000000000001" customHeight="1">
      <c r="B28" s="186" t="s">
        <v>97</v>
      </c>
      <c r="C28" s="219"/>
      <c r="D28" s="190">
        <f>ROUNDDOWN(C28*25%,0)</f>
        <v>0</v>
      </c>
      <c r="E28" s="214"/>
      <c r="F28" s="216"/>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98">
        <f t="shared" si="5"/>
        <v>0</v>
      </c>
      <c r="V28" s="198">
        <f>G28+U28</f>
        <v>0</v>
      </c>
      <c r="W28" s="198">
        <f>D28+G28+U28</f>
        <v>0</v>
      </c>
      <c r="X28" s="2"/>
      <c r="Y28" s="2"/>
    </row>
    <row r="29" spans="2:25" ht="20.100000000000001" customHeight="1" thickBot="1">
      <c r="B29" s="187"/>
      <c r="C29" s="213"/>
      <c r="D29" s="191"/>
      <c r="E29" s="215"/>
      <c r="F29" s="217"/>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550</v>
      </c>
      <c r="P29" s="110"/>
      <c r="Q29" s="17">
        <f t="shared" ref="Q29" si="30">O29*P29</f>
        <v>0</v>
      </c>
      <c r="R29" s="105">
        <v>0</v>
      </c>
      <c r="S29" s="110"/>
      <c r="T29" s="17">
        <f>R29*S29</f>
        <v>0</v>
      </c>
      <c r="U29" s="199"/>
      <c r="V29" s="199"/>
      <c r="W29" s="199"/>
      <c r="X29" s="2"/>
      <c r="Y29" s="2"/>
    </row>
    <row r="30" spans="2:25" ht="20.100000000000001" customHeight="1">
      <c r="B30" s="186" t="s">
        <v>98</v>
      </c>
      <c r="C30" s="219"/>
      <c r="D30" s="190">
        <f>ROUNDDOWN(C30*25%,0)</f>
        <v>0</v>
      </c>
      <c r="E30" s="214"/>
      <c r="F30" s="216"/>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98">
        <f t="shared" si="5"/>
        <v>0</v>
      </c>
      <c r="V30" s="198">
        <f>G30+U30</f>
        <v>0</v>
      </c>
      <c r="W30" s="198">
        <f>D30+G30+U30</f>
        <v>0</v>
      </c>
      <c r="X30" s="2"/>
      <c r="Y30" s="2"/>
    </row>
    <row r="31" spans="2:25" ht="20.100000000000001" customHeight="1" thickBot="1">
      <c r="B31" s="187"/>
      <c r="C31" s="213"/>
      <c r="D31" s="191"/>
      <c r="E31" s="215"/>
      <c r="F31" s="217"/>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550</v>
      </c>
      <c r="P31" s="110"/>
      <c r="Q31" s="17">
        <f t="shared" ref="Q31" si="36">O31*P31</f>
        <v>0</v>
      </c>
      <c r="R31" s="105">
        <v>0</v>
      </c>
      <c r="S31" s="110"/>
      <c r="T31" s="17">
        <f>R31*S31</f>
        <v>0</v>
      </c>
      <c r="U31" s="199"/>
      <c r="V31" s="199"/>
      <c r="W31" s="199"/>
      <c r="X31" s="2"/>
      <c r="Y31" s="2"/>
    </row>
    <row r="32" spans="2:25" ht="20.100000000000001" customHeight="1">
      <c r="B32" s="186" t="s">
        <v>99</v>
      </c>
      <c r="C32" s="219"/>
      <c r="D32" s="190">
        <f>ROUNDDOWN(C32*25%,0)</f>
        <v>0</v>
      </c>
      <c r="E32" s="214"/>
      <c r="F32" s="216"/>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98">
        <f t="shared" si="5"/>
        <v>0</v>
      </c>
      <c r="V32" s="198">
        <f>G32+U32</f>
        <v>0</v>
      </c>
      <c r="W32" s="198">
        <f>D32+G32+U32</f>
        <v>0</v>
      </c>
      <c r="X32" s="2"/>
      <c r="Y32" s="2"/>
    </row>
    <row r="33" spans="2:25" ht="20.100000000000001" customHeight="1" thickBot="1">
      <c r="B33" s="187"/>
      <c r="C33" s="213"/>
      <c r="D33" s="191"/>
      <c r="E33" s="215"/>
      <c r="F33" s="217"/>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550</v>
      </c>
      <c r="P33" s="110"/>
      <c r="Q33" s="17">
        <f t="shared" ref="Q33" si="42">O33*P33</f>
        <v>0</v>
      </c>
      <c r="R33" s="105">
        <v>0</v>
      </c>
      <c r="S33" s="110"/>
      <c r="T33" s="17">
        <f>R33*S33</f>
        <v>0</v>
      </c>
      <c r="U33" s="199"/>
      <c r="V33" s="199"/>
      <c r="W33" s="199"/>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166"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3"/>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51" t="s">
        <v>101</v>
      </c>
      <c r="C40" s="142"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52"/>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u1QUoDvmdGhjpQiAIhHI8T+6oe6nRKbSBFWt8YmE0w9mMzqNghP3YRPbwu7LIyZjUlZawCbzsWhuRWyDTLT7Yw==" saltValue="PfNFQr88Y/pKp8P7/HnY6g==" spinCount="100000" sheet="1" formatCells="0" selectLockedCells="1"/>
  <mergeCells count="129">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 ref="B10:B11"/>
    <mergeCell ref="C10:C11"/>
    <mergeCell ref="D10:D11"/>
    <mergeCell ref="E10:E11"/>
    <mergeCell ref="F10:F11"/>
    <mergeCell ref="G10:G11"/>
    <mergeCell ref="U10:U11"/>
    <mergeCell ref="V10:V11"/>
    <mergeCell ref="W10:W11"/>
    <mergeCell ref="B12:B13"/>
    <mergeCell ref="C12:C13"/>
    <mergeCell ref="D12:D13"/>
    <mergeCell ref="E12:E13"/>
    <mergeCell ref="F12:F13"/>
    <mergeCell ref="G12:G13"/>
    <mergeCell ref="U12:U13"/>
    <mergeCell ref="V12:V13"/>
    <mergeCell ref="W12:W13"/>
    <mergeCell ref="B14:B15"/>
    <mergeCell ref="C14:C15"/>
    <mergeCell ref="D14:D15"/>
    <mergeCell ref="E14:E15"/>
    <mergeCell ref="F14:F15"/>
    <mergeCell ref="G14:G15"/>
    <mergeCell ref="U14:U15"/>
    <mergeCell ref="V14:V15"/>
    <mergeCell ref="W14:W15"/>
    <mergeCell ref="B16:B17"/>
    <mergeCell ref="C16:C17"/>
    <mergeCell ref="D16:D17"/>
    <mergeCell ref="E16:E17"/>
    <mergeCell ref="F16:F17"/>
    <mergeCell ref="G16:G17"/>
    <mergeCell ref="U16:U17"/>
    <mergeCell ref="V16:V17"/>
    <mergeCell ref="W16:W17"/>
    <mergeCell ref="B18:B19"/>
    <mergeCell ref="C18:C19"/>
    <mergeCell ref="D18:D19"/>
    <mergeCell ref="E18:E19"/>
    <mergeCell ref="F18:F19"/>
    <mergeCell ref="G18:G19"/>
    <mergeCell ref="U18:U19"/>
    <mergeCell ref="V18:V19"/>
    <mergeCell ref="W18:W19"/>
    <mergeCell ref="B20:B21"/>
    <mergeCell ref="C20:C21"/>
    <mergeCell ref="D20:D21"/>
    <mergeCell ref="E20:E21"/>
    <mergeCell ref="F20:F21"/>
    <mergeCell ref="G20:G21"/>
    <mergeCell ref="U20:U21"/>
    <mergeCell ref="V20:V21"/>
    <mergeCell ref="W20:W21"/>
    <mergeCell ref="B22:B23"/>
    <mergeCell ref="C22:C23"/>
    <mergeCell ref="D22:D23"/>
    <mergeCell ref="E22:E23"/>
    <mergeCell ref="F22:F23"/>
    <mergeCell ref="G22:G23"/>
    <mergeCell ref="U22:U23"/>
    <mergeCell ref="V22:V23"/>
    <mergeCell ref="W22:W23"/>
    <mergeCell ref="B24:B25"/>
    <mergeCell ref="C24:C25"/>
    <mergeCell ref="D24:D25"/>
    <mergeCell ref="E24:E25"/>
    <mergeCell ref="F24:F25"/>
    <mergeCell ref="G24:G25"/>
    <mergeCell ref="U24:U25"/>
    <mergeCell ref="V24:V25"/>
    <mergeCell ref="W24:W25"/>
    <mergeCell ref="B26:B27"/>
    <mergeCell ref="C26:C27"/>
    <mergeCell ref="D26:D27"/>
    <mergeCell ref="E26:E27"/>
    <mergeCell ref="F26:F27"/>
    <mergeCell ref="G26:G27"/>
    <mergeCell ref="B28:B29"/>
    <mergeCell ref="C28:C29"/>
    <mergeCell ref="D28:D29"/>
    <mergeCell ref="E28:E29"/>
    <mergeCell ref="F28:F29"/>
    <mergeCell ref="G28:G29"/>
    <mergeCell ref="U26:U27"/>
    <mergeCell ref="V26:V27"/>
    <mergeCell ref="W26:W27"/>
    <mergeCell ref="U28:U29"/>
    <mergeCell ref="U32:U33"/>
    <mergeCell ref="V32:V33"/>
    <mergeCell ref="W32:W33"/>
    <mergeCell ref="V28:V29"/>
    <mergeCell ref="W28:W29"/>
    <mergeCell ref="B30:B31"/>
    <mergeCell ref="C30:C31"/>
    <mergeCell ref="D30:D31"/>
    <mergeCell ref="E30:E31"/>
    <mergeCell ref="F30:F31"/>
    <mergeCell ref="B40:B41"/>
    <mergeCell ref="B37:B38"/>
    <mergeCell ref="W30:W31"/>
    <mergeCell ref="B32:B33"/>
    <mergeCell ref="C32:C33"/>
    <mergeCell ref="D32:D33"/>
    <mergeCell ref="E32:E33"/>
    <mergeCell ref="F32:F33"/>
    <mergeCell ref="G32:G33"/>
    <mergeCell ref="G30:G31"/>
    <mergeCell ref="U30:U31"/>
    <mergeCell ref="V30:V31"/>
  </mergeCells>
  <phoneticPr fontId="2"/>
  <dataValidations count="4">
    <dataValidation type="list" allowBlank="1" showDropDown="1" showInputMessage="1" showErrorMessage="1" sqref="E10:E21" xr:uid="{3B117C97-21AE-4125-95AB-CD82CA9FAA81}">
      <formula1>INDIRECT($AB$2)</formula1>
    </dataValidation>
    <dataValidation type="list" allowBlank="1" showInputMessage="1" showErrorMessage="1" sqref="R10 R12 R14 R16 R18 R20 R22 R24 R26 R28 R30 R32" xr:uid="{4CA51DD4-3734-4F2B-ACB7-CEE5D33BF2A3}">
      <formula1>"0,430"</formula1>
    </dataValidation>
    <dataValidation type="list" allowBlank="1" showInputMessage="1" showErrorMessage="1" sqref="L10 L12 L14 L16 L18 L20 L22 L24 L26 L28 L30 L32" xr:uid="{875B6CFE-854F-4BEF-964A-2B7C13D02357}">
      <formula1>"550,1370"</formula1>
    </dataValidation>
    <dataValidation type="list" allowBlank="1" showInputMessage="1" showErrorMessage="1" sqref="I10 I12 I14 I16 I18 I20 I22 I24 I26 I28 I30 I32" xr:uid="{5B1118CE-6BEA-4E61-B72F-D41CA8A270F5}">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CDB3509-3A2E-4230-8B25-151CDEB3BB16}">
          <x14:formula1>
            <xm:f>INDIRECT('1氏名'!$AF$2:$AG$2)</xm:f>
          </x14:formula1>
          <xm:sqref>O10 O12 O14 O16 O18 O20 O22 O24 O26 O28 O30 O32</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6666FF"/>
    <pageSetUpPr fitToPage="1"/>
  </sheetPr>
  <dimension ref="A1:Y75"/>
  <sheetViews>
    <sheetView view="pageBreakPreview" zoomScale="70" zoomScaleNormal="100" zoomScaleSheetLayoutView="7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105</v>
      </c>
      <c r="P1" s="236"/>
      <c r="Q1" s="236"/>
      <c r="R1" s="236"/>
      <c r="S1" s="236"/>
      <c r="T1" s="236"/>
      <c r="U1" s="236"/>
      <c r="V1" s="236"/>
      <c r="W1" s="236"/>
    </row>
    <row r="2" spans="1:25" ht="20.100000000000001" customHeight="1">
      <c r="A2" s="1" t="s">
        <v>0</v>
      </c>
      <c r="B2" s="4" t="s">
        <v>72</v>
      </c>
      <c r="C2" s="235"/>
      <c r="D2" s="235"/>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54">
        <f>'1氏名'!Q4</f>
        <v>0</v>
      </c>
      <c r="R4" s="254"/>
      <c r="S4" s="254"/>
      <c r="T4" s="254"/>
      <c r="U4" s="254"/>
      <c r="V4" s="254"/>
      <c r="W4" s="254"/>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256"/>
      <c r="D8" s="257"/>
      <c r="E8" s="180"/>
      <c r="F8" s="181"/>
      <c r="G8" s="182"/>
      <c r="H8" s="56"/>
      <c r="I8" s="206" t="s">
        <v>7</v>
      </c>
      <c r="J8" s="207"/>
      <c r="K8" s="208"/>
      <c r="L8" s="206" t="s">
        <v>46</v>
      </c>
      <c r="M8" s="207"/>
      <c r="N8" s="208"/>
      <c r="O8" s="206" t="s">
        <v>8</v>
      </c>
      <c r="P8" s="207"/>
      <c r="Q8" s="208"/>
      <c r="R8" s="206" t="s">
        <v>9</v>
      </c>
      <c r="S8" s="207"/>
      <c r="T8" s="208"/>
      <c r="U8" s="209" t="s">
        <v>10</v>
      </c>
      <c r="V8" s="244"/>
      <c r="W8" s="204"/>
    </row>
    <row r="9" spans="1:25" ht="16.5" customHeight="1" thickBot="1">
      <c r="A9" s="5"/>
      <c r="B9" s="255"/>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98">
        <f>K10+K11+N10+N11+Q10+Q11+T10+T11</f>
        <v>0</v>
      </c>
      <c r="V10" s="198">
        <f>G10+U10</f>
        <v>0</v>
      </c>
      <c r="W10" s="198">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199"/>
    </row>
    <row r="12" spans="1:25" ht="20.100000000000001" customHeight="1">
      <c r="A12" s="18"/>
      <c r="B12" s="186" t="s">
        <v>90</v>
      </c>
      <c r="C12" s="222"/>
      <c r="D12" s="190">
        <f>ROUNDDOWN(C12*25%,0)</f>
        <v>0</v>
      </c>
      <c r="E12" s="192"/>
      <c r="F12" s="194"/>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98">
        <f>K12+K13+N12+N13+Q12+Q13+T12+T13</f>
        <v>0</v>
      </c>
      <c r="V12" s="198">
        <f>G12+U12</f>
        <v>0</v>
      </c>
      <c r="W12" s="198">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199"/>
      <c r="X13" s="2"/>
      <c r="Y13" s="2"/>
    </row>
    <row r="14" spans="1:25" ht="20.100000000000001" customHeight="1">
      <c r="B14" s="186" t="s">
        <v>89</v>
      </c>
      <c r="C14" s="222"/>
      <c r="D14" s="190">
        <f>ROUNDDOWN(C14*25%,0)</f>
        <v>0</v>
      </c>
      <c r="E14" s="192"/>
      <c r="F14" s="194"/>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98">
        <f t="shared" ref="U14:U32" si="5">K14+K15+N14+N15+Q14+Q15+T14+T15</f>
        <v>0</v>
      </c>
      <c r="V14" s="198">
        <f>G14+U14</f>
        <v>0</v>
      </c>
      <c r="W14" s="198">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199"/>
      <c r="X15" s="2"/>
      <c r="Y15" s="2"/>
    </row>
    <row r="16" spans="1:25" ht="20.100000000000001" customHeight="1">
      <c r="B16" s="186" t="s">
        <v>91</v>
      </c>
      <c r="C16" s="222"/>
      <c r="D16" s="190">
        <f>ROUNDDOWN(C16*25%,0)</f>
        <v>0</v>
      </c>
      <c r="E16" s="192"/>
      <c r="F16" s="194"/>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98">
        <f t="shared" si="5"/>
        <v>0</v>
      </c>
      <c r="V16" s="198">
        <f>G16+U16</f>
        <v>0</v>
      </c>
      <c r="W16" s="198">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199"/>
      <c r="X17" s="2"/>
      <c r="Y17" s="2"/>
    </row>
    <row r="18" spans="2:25" ht="20.100000000000001" customHeight="1">
      <c r="B18" s="186" t="s">
        <v>92</v>
      </c>
      <c r="C18" s="222"/>
      <c r="D18" s="190">
        <f>ROUNDDOWN(C18*25%,0)</f>
        <v>0</v>
      </c>
      <c r="E18" s="192"/>
      <c r="F18" s="194"/>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98">
        <f t="shared" si="5"/>
        <v>0</v>
      </c>
      <c r="V18" s="198">
        <f>G18+U18</f>
        <v>0</v>
      </c>
      <c r="W18" s="198">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199"/>
      <c r="X19" s="2"/>
      <c r="Y19" s="2"/>
    </row>
    <row r="20" spans="2:25" ht="20.100000000000001" customHeight="1">
      <c r="B20" s="186" t="s">
        <v>93</v>
      </c>
      <c r="C20" s="222"/>
      <c r="D20" s="190">
        <f>ROUNDDOWN(C20*25%,0)</f>
        <v>0</v>
      </c>
      <c r="E20" s="192"/>
      <c r="F20" s="194"/>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98">
        <f t="shared" si="5"/>
        <v>0</v>
      </c>
      <c r="V20" s="198">
        <f>G20+U20</f>
        <v>0</v>
      </c>
      <c r="W20" s="198">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199"/>
      <c r="X21" s="2"/>
      <c r="Y21" s="2"/>
    </row>
    <row r="22" spans="2:25" ht="20.100000000000001" customHeight="1">
      <c r="B22" s="186" t="s">
        <v>94</v>
      </c>
      <c r="C22" s="219"/>
      <c r="D22" s="190">
        <f>ROUNDDOWN(C22*25%,0)</f>
        <v>0</v>
      </c>
      <c r="E22" s="214"/>
      <c r="F22" s="216"/>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98">
        <f t="shared" si="5"/>
        <v>0</v>
      </c>
      <c r="V22" s="198">
        <f>G22+U22</f>
        <v>0</v>
      </c>
      <c r="W22" s="198">
        <f>D22+G22+U22</f>
        <v>0</v>
      </c>
      <c r="X22" s="2"/>
      <c r="Y22" s="2"/>
    </row>
    <row r="23" spans="2:25" ht="20.100000000000001" customHeight="1" thickBot="1">
      <c r="B23" s="187"/>
      <c r="C23" s="213"/>
      <c r="D23" s="191"/>
      <c r="E23" s="215"/>
      <c r="F23" s="217"/>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550</v>
      </c>
      <c r="P23" s="110"/>
      <c r="Q23" s="17">
        <f t="shared" ref="Q23" si="12">O23*P23</f>
        <v>0</v>
      </c>
      <c r="R23" s="105">
        <v>0</v>
      </c>
      <c r="S23" s="110"/>
      <c r="T23" s="17">
        <f>R23*S23</f>
        <v>0</v>
      </c>
      <c r="U23" s="199"/>
      <c r="V23" s="199"/>
      <c r="W23" s="199"/>
      <c r="X23" s="2"/>
      <c r="Y23" s="2"/>
    </row>
    <row r="24" spans="2:25" ht="20.100000000000001" customHeight="1">
      <c r="B24" s="186" t="s">
        <v>95</v>
      </c>
      <c r="C24" s="219"/>
      <c r="D24" s="190">
        <f>ROUNDDOWN(C24*25%,0)</f>
        <v>0</v>
      </c>
      <c r="E24" s="214"/>
      <c r="F24" s="216"/>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98">
        <f t="shared" si="5"/>
        <v>0</v>
      </c>
      <c r="V24" s="198">
        <f>G24+U24</f>
        <v>0</v>
      </c>
      <c r="W24" s="198">
        <f>D24+G24+U24</f>
        <v>0</v>
      </c>
      <c r="X24" s="2"/>
      <c r="Y24" s="2"/>
    </row>
    <row r="25" spans="2:25" ht="20.100000000000001" customHeight="1" thickBot="1">
      <c r="B25" s="187"/>
      <c r="C25" s="213"/>
      <c r="D25" s="191"/>
      <c r="E25" s="215"/>
      <c r="F25" s="217"/>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550</v>
      </c>
      <c r="P25" s="110"/>
      <c r="Q25" s="17">
        <f t="shared" ref="Q25" si="18">O25*P25</f>
        <v>0</v>
      </c>
      <c r="R25" s="105">
        <v>0</v>
      </c>
      <c r="S25" s="110"/>
      <c r="T25" s="17">
        <f>R25*S25</f>
        <v>0</v>
      </c>
      <c r="U25" s="199"/>
      <c r="V25" s="199"/>
      <c r="W25" s="199"/>
      <c r="X25" s="2"/>
      <c r="Y25" s="2"/>
    </row>
    <row r="26" spans="2:25" ht="20.100000000000001" customHeight="1">
      <c r="B26" s="186" t="s">
        <v>96</v>
      </c>
      <c r="C26" s="219"/>
      <c r="D26" s="190">
        <f>ROUNDDOWN(C26*25%,0)</f>
        <v>0</v>
      </c>
      <c r="E26" s="214"/>
      <c r="F26" s="216"/>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98">
        <f t="shared" si="5"/>
        <v>0</v>
      </c>
      <c r="V26" s="198">
        <f>G26+U26</f>
        <v>0</v>
      </c>
      <c r="W26" s="198">
        <f>D26+G26+U26</f>
        <v>0</v>
      </c>
      <c r="X26" s="2"/>
      <c r="Y26" s="2"/>
    </row>
    <row r="27" spans="2:25" ht="20.100000000000001" customHeight="1" thickBot="1">
      <c r="B27" s="187"/>
      <c r="C27" s="213"/>
      <c r="D27" s="191"/>
      <c r="E27" s="215"/>
      <c r="F27" s="217"/>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550</v>
      </c>
      <c r="P27" s="110"/>
      <c r="Q27" s="17">
        <f t="shared" ref="Q27" si="24">O27*P27</f>
        <v>0</v>
      </c>
      <c r="R27" s="105">
        <v>0</v>
      </c>
      <c r="S27" s="110"/>
      <c r="T27" s="17">
        <f>R27*S27</f>
        <v>0</v>
      </c>
      <c r="U27" s="199"/>
      <c r="V27" s="199"/>
      <c r="W27" s="199"/>
      <c r="X27" s="2"/>
      <c r="Y27" s="2"/>
    </row>
    <row r="28" spans="2:25" ht="20.100000000000001" customHeight="1">
      <c r="B28" s="186" t="s">
        <v>97</v>
      </c>
      <c r="C28" s="219"/>
      <c r="D28" s="190">
        <f>ROUNDDOWN(C28*25%,0)</f>
        <v>0</v>
      </c>
      <c r="E28" s="214"/>
      <c r="F28" s="216"/>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98">
        <f t="shared" si="5"/>
        <v>0</v>
      </c>
      <c r="V28" s="198">
        <f>G28+U28</f>
        <v>0</v>
      </c>
      <c r="W28" s="198">
        <f>D28+G28+U28</f>
        <v>0</v>
      </c>
      <c r="X28" s="2"/>
      <c r="Y28" s="2"/>
    </row>
    <row r="29" spans="2:25" ht="20.100000000000001" customHeight="1" thickBot="1">
      <c r="B29" s="187"/>
      <c r="C29" s="213"/>
      <c r="D29" s="191"/>
      <c r="E29" s="215"/>
      <c r="F29" s="217"/>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550</v>
      </c>
      <c r="P29" s="110"/>
      <c r="Q29" s="17">
        <f t="shared" ref="Q29" si="30">O29*P29</f>
        <v>0</v>
      </c>
      <c r="R29" s="105">
        <v>0</v>
      </c>
      <c r="S29" s="110"/>
      <c r="T29" s="17">
        <f>R29*S29</f>
        <v>0</v>
      </c>
      <c r="U29" s="199"/>
      <c r="V29" s="199"/>
      <c r="W29" s="199"/>
      <c r="X29" s="2"/>
      <c r="Y29" s="2"/>
    </row>
    <row r="30" spans="2:25" ht="20.100000000000001" customHeight="1">
      <c r="B30" s="186" t="s">
        <v>98</v>
      </c>
      <c r="C30" s="219"/>
      <c r="D30" s="190">
        <f>ROUNDDOWN(C30*25%,0)</f>
        <v>0</v>
      </c>
      <c r="E30" s="214"/>
      <c r="F30" s="216"/>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98">
        <f t="shared" si="5"/>
        <v>0</v>
      </c>
      <c r="V30" s="198">
        <f>G30+U30</f>
        <v>0</v>
      </c>
      <c r="W30" s="198">
        <f>D30+G30+U30</f>
        <v>0</v>
      </c>
      <c r="X30" s="2"/>
      <c r="Y30" s="2"/>
    </row>
    <row r="31" spans="2:25" ht="20.100000000000001" customHeight="1" thickBot="1">
      <c r="B31" s="187"/>
      <c r="C31" s="213"/>
      <c r="D31" s="191"/>
      <c r="E31" s="215"/>
      <c r="F31" s="217"/>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550</v>
      </c>
      <c r="P31" s="110"/>
      <c r="Q31" s="17">
        <f t="shared" ref="Q31" si="36">O31*P31</f>
        <v>0</v>
      </c>
      <c r="R31" s="105">
        <v>0</v>
      </c>
      <c r="S31" s="110"/>
      <c r="T31" s="17">
        <f>R31*S31</f>
        <v>0</v>
      </c>
      <c r="U31" s="199"/>
      <c r="V31" s="199"/>
      <c r="W31" s="199"/>
      <c r="X31" s="2"/>
      <c r="Y31" s="2"/>
    </row>
    <row r="32" spans="2:25" ht="20.100000000000001" customHeight="1">
      <c r="B32" s="186" t="s">
        <v>99</v>
      </c>
      <c r="C32" s="219"/>
      <c r="D32" s="190">
        <f>ROUNDDOWN(C32*25%,0)</f>
        <v>0</v>
      </c>
      <c r="E32" s="214"/>
      <c r="F32" s="216"/>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98">
        <f t="shared" si="5"/>
        <v>0</v>
      </c>
      <c r="V32" s="198">
        <f>G32+U32</f>
        <v>0</v>
      </c>
      <c r="W32" s="198">
        <f>D32+G32+U32</f>
        <v>0</v>
      </c>
      <c r="X32" s="2"/>
      <c r="Y32" s="2"/>
    </row>
    <row r="33" spans="2:25" ht="20.100000000000001" customHeight="1" thickBot="1">
      <c r="B33" s="187"/>
      <c r="C33" s="213"/>
      <c r="D33" s="191"/>
      <c r="E33" s="215"/>
      <c r="F33" s="217"/>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550</v>
      </c>
      <c r="P33" s="110"/>
      <c r="Q33" s="17">
        <f t="shared" ref="Q33" si="42">O33*P33</f>
        <v>0</v>
      </c>
      <c r="R33" s="105">
        <v>0</v>
      </c>
      <c r="S33" s="110"/>
      <c r="T33" s="17">
        <f>R33*S33</f>
        <v>0</v>
      </c>
      <c r="U33" s="199"/>
      <c r="V33" s="199"/>
      <c r="W33" s="199"/>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166"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3"/>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51" t="s">
        <v>101</v>
      </c>
      <c r="C40" s="142"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52"/>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2nyTNkyBJFMoDflmoMw69d10UeG4yi7lpJIBcFERCLtYz+jFC0ZrjjWhZc2VHsgp0/YipA2oNXb6/fwdI1IhNA==" saltValue="cRbG6M0q3IXVyr9MCQpNxg==" spinCount="100000" sheet="1" formatCells="0" selectLockedCells="1"/>
  <mergeCells count="129">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 ref="B10:B11"/>
    <mergeCell ref="C10:C11"/>
    <mergeCell ref="D10:D11"/>
    <mergeCell ref="E10:E11"/>
    <mergeCell ref="F10:F11"/>
    <mergeCell ref="G10:G11"/>
    <mergeCell ref="U10:U11"/>
    <mergeCell ref="V10:V11"/>
    <mergeCell ref="W10:W11"/>
    <mergeCell ref="B12:B13"/>
    <mergeCell ref="C12:C13"/>
    <mergeCell ref="D12:D13"/>
    <mergeCell ref="E12:E13"/>
    <mergeCell ref="F12:F13"/>
    <mergeCell ref="G12:G13"/>
    <mergeCell ref="U12:U13"/>
    <mergeCell ref="V12:V13"/>
    <mergeCell ref="W12:W13"/>
    <mergeCell ref="B14:B15"/>
    <mergeCell ref="C14:C15"/>
    <mergeCell ref="D14:D15"/>
    <mergeCell ref="E14:E15"/>
    <mergeCell ref="F14:F15"/>
    <mergeCell ref="G14:G15"/>
    <mergeCell ref="U14:U15"/>
    <mergeCell ref="V14:V15"/>
    <mergeCell ref="W14:W15"/>
    <mergeCell ref="B16:B17"/>
    <mergeCell ref="C16:C17"/>
    <mergeCell ref="D16:D17"/>
    <mergeCell ref="E16:E17"/>
    <mergeCell ref="F16:F17"/>
    <mergeCell ref="G16:G17"/>
    <mergeCell ref="U16:U17"/>
    <mergeCell ref="V16:V17"/>
    <mergeCell ref="W16:W17"/>
    <mergeCell ref="B18:B19"/>
    <mergeCell ref="C18:C19"/>
    <mergeCell ref="D18:D19"/>
    <mergeCell ref="E18:E19"/>
    <mergeCell ref="F18:F19"/>
    <mergeCell ref="G18:G19"/>
    <mergeCell ref="U18:U19"/>
    <mergeCell ref="V18:V19"/>
    <mergeCell ref="W18:W19"/>
    <mergeCell ref="B20:B21"/>
    <mergeCell ref="C20:C21"/>
    <mergeCell ref="D20:D21"/>
    <mergeCell ref="E20:E21"/>
    <mergeCell ref="F20:F21"/>
    <mergeCell ref="G20:G21"/>
    <mergeCell ref="U20:U21"/>
    <mergeCell ref="V20:V21"/>
    <mergeCell ref="W20:W21"/>
    <mergeCell ref="B22:B23"/>
    <mergeCell ref="C22:C23"/>
    <mergeCell ref="D22:D23"/>
    <mergeCell ref="E22:E23"/>
    <mergeCell ref="F22:F23"/>
    <mergeCell ref="G22:G23"/>
    <mergeCell ref="U22:U23"/>
    <mergeCell ref="V22:V23"/>
    <mergeCell ref="W22:W23"/>
    <mergeCell ref="B24:B25"/>
    <mergeCell ref="C24:C25"/>
    <mergeCell ref="D24:D25"/>
    <mergeCell ref="E24:E25"/>
    <mergeCell ref="F24:F25"/>
    <mergeCell ref="G24:G25"/>
    <mergeCell ref="U24:U25"/>
    <mergeCell ref="V24:V25"/>
    <mergeCell ref="W24:W25"/>
    <mergeCell ref="B26:B27"/>
    <mergeCell ref="C26:C27"/>
    <mergeCell ref="D26:D27"/>
    <mergeCell ref="E26:E27"/>
    <mergeCell ref="F26:F27"/>
    <mergeCell ref="G26:G27"/>
    <mergeCell ref="B28:B29"/>
    <mergeCell ref="C28:C29"/>
    <mergeCell ref="D28:D29"/>
    <mergeCell ref="E28:E29"/>
    <mergeCell ref="F28:F29"/>
    <mergeCell ref="G28:G29"/>
    <mergeCell ref="U26:U27"/>
    <mergeCell ref="V26:V27"/>
    <mergeCell ref="W26:W27"/>
    <mergeCell ref="U28:U29"/>
    <mergeCell ref="U32:U33"/>
    <mergeCell ref="V32:V33"/>
    <mergeCell ref="W32:W33"/>
    <mergeCell ref="V28:V29"/>
    <mergeCell ref="W28:W29"/>
    <mergeCell ref="B30:B31"/>
    <mergeCell ref="C30:C31"/>
    <mergeCell ref="D30:D31"/>
    <mergeCell ref="E30:E31"/>
    <mergeCell ref="F30:F31"/>
    <mergeCell ref="B40:B41"/>
    <mergeCell ref="B37:B38"/>
    <mergeCell ref="W30:W31"/>
    <mergeCell ref="B32:B33"/>
    <mergeCell ref="C32:C33"/>
    <mergeCell ref="D32:D33"/>
    <mergeCell ref="E32:E33"/>
    <mergeCell ref="F32:F33"/>
    <mergeCell ref="G32:G33"/>
    <mergeCell ref="G30:G31"/>
    <mergeCell ref="U30:U31"/>
    <mergeCell ref="V30:V31"/>
  </mergeCells>
  <phoneticPr fontId="2"/>
  <dataValidations count="4">
    <dataValidation type="list" allowBlank="1" showDropDown="1" showInputMessage="1" showErrorMessage="1" sqref="E10:E21" xr:uid="{558E0813-E74F-4138-B84E-5892DEC8F55F}">
      <formula1>INDIRECT($AB$2)</formula1>
    </dataValidation>
    <dataValidation type="list" allowBlank="1" showInputMessage="1" showErrorMessage="1" sqref="R10 R12 R14 R16 R18 R20 R22 R24 R26 R28 R30 R32" xr:uid="{75C09F81-3B3B-444B-8928-12B3387AD9F0}">
      <formula1>"0,430"</formula1>
    </dataValidation>
    <dataValidation type="list" allowBlank="1" showInputMessage="1" showErrorMessage="1" sqref="L10 L12 L14 L16 L18 L20 L22 L24 L26 L28 L30 L32" xr:uid="{8B4348AF-F5A6-44C1-AB50-BACC225524A6}">
      <formula1>"550,1370"</formula1>
    </dataValidation>
    <dataValidation type="list" allowBlank="1" showInputMessage="1" showErrorMessage="1" sqref="I10 I12 I14 I16 I18 I20 I22 I24 I26 I28 I30 I32" xr:uid="{20741F0F-AD65-4CB6-8064-64DD918C8F71}">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A659612-ACAF-4870-9DE6-1FB78368A326}">
          <x14:formula1>
            <xm:f>INDIRECT('1氏名'!$AF$2:$AG$2)</xm:f>
          </x14:formula1>
          <xm:sqref>O10 O12 O14 O16 O18 O20 O22 O24 O26 O28 O30 O32</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6666FF"/>
    <pageSetUpPr fitToPage="1"/>
  </sheetPr>
  <dimension ref="A1:Y75"/>
  <sheetViews>
    <sheetView view="pageBreakPreview" zoomScale="70" zoomScaleNormal="100" zoomScaleSheetLayoutView="7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105</v>
      </c>
      <c r="P1" s="236"/>
      <c r="Q1" s="236"/>
      <c r="R1" s="236"/>
      <c r="S1" s="236"/>
      <c r="T1" s="236"/>
      <c r="U1" s="236"/>
      <c r="V1" s="236"/>
      <c r="W1" s="236"/>
    </row>
    <row r="2" spans="1:25" ht="20.100000000000001" customHeight="1">
      <c r="A2" s="1" t="s">
        <v>0</v>
      </c>
      <c r="B2" s="4" t="s">
        <v>72</v>
      </c>
      <c r="C2" s="235"/>
      <c r="D2" s="235"/>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54">
        <f>'1氏名'!Q4</f>
        <v>0</v>
      </c>
      <c r="R4" s="254"/>
      <c r="S4" s="254"/>
      <c r="T4" s="254"/>
      <c r="U4" s="254"/>
      <c r="V4" s="254"/>
      <c r="W4" s="254"/>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256"/>
      <c r="D8" s="257"/>
      <c r="E8" s="180"/>
      <c r="F8" s="181"/>
      <c r="G8" s="182"/>
      <c r="H8" s="56"/>
      <c r="I8" s="206" t="s">
        <v>7</v>
      </c>
      <c r="J8" s="207"/>
      <c r="K8" s="208"/>
      <c r="L8" s="206" t="s">
        <v>46</v>
      </c>
      <c r="M8" s="207"/>
      <c r="N8" s="208"/>
      <c r="O8" s="206" t="s">
        <v>8</v>
      </c>
      <c r="P8" s="207"/>
      <c r="Q8" s="208"/>
      <c r="R8" s="206" t="s">
        <v>9</v>
      </c>
      <c r="S8" s="207"/>
      <c r="T8" s="208"/>
      <c r="U8" s="209" t="s">
        <v>10</v>
      </c>
      <c r="V8" s="244"/>
      <c r="W8" s="204"/>
    </row>
    <row r="9" spans="1:25" ht="16.5" customHeight="1" thickBot="1">
      <c r="A9" s="5"/>
      <c r="B9" s="255"/>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98">
        <f>K10+K11+N10+N11+Q10+Q11+T10+T11</f>
        <v>0</v>
      </c>
      <c r="V10" s="198">
        <f>G10+U10</f>
        <v>0</v>
      </c>
      <c r="W10" s="198">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199"/>
    </row>
    <row r="12" spans="1:25" ht="20.100000000000001" customHeight="1">
      <c r="A12" s="18"/>
      <c r="B12" s="186" t="s">
        <v>90</v>
      </c>
      <c r="C12" s="222"/>
      <c r="D12" s="190">
        <f>ROUNDDOWN(C12*25%,0)</f>
        <v>0</v>
      </c>
      <c r="E12" s="192"/>
      <c r="F12" s="194"/>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98">
        <f>K12+K13+N12+N13+Q12+Q13+T12+T13</f>
        <v>0</v>
      </c>
      <c r="V12" s="198">
        <f>G12+U12</f>
        <v>0</v>
      </c>
      <c r="W12" s="198">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199"/>
      <c r="X13" s="2"/>
      <c r="Y13" s="2"/>
    </row>
    <row r="14" spans="1:25" ht="20.100000000000001" customHeight="1">
      <c r="B14" s="186" t="s">
        <v>89</v>
      </c>
      <c r="C14" s="222"/>
      <c r="D14" s="190">
        <f>ROUNDDOWN(C14*25%,0)</f>
        <v>0</v>
      </c>
      <c r="E14" s="192"/>
      <c r="F14" s="194"/>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98">
        <f t="shared" ref="U14:U32" si="5">K14+K15+N14+N15+Q14+Q15+T14+T15</f>
        <v>0</v>
      </c>
      <c r="V14" s="198">
        <f>G14+U14</f>
        <v>0</v>
      </c>
      <c r="W14" s="198">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199"/>
      <c r="X15" s="2"/>
      <c r="Y15" s="2"/>
    </row>
    <row r="16" spans="1:25" ht="20.100000000000001" customHeight="1">
      <c r="B16" s="186" t="s">
        <v>91</v>
      </c>
      <c r="C16" s="222"/>
      <c r="D16" s="190">
        <f>ROUNDDOWN(C16*25%,0)</f>
        <v>0</v>
      </c>
      <c r="E16" s="192"/>
      <c r="F16" s="194"/>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98">
        <f t="shared" si="5"/>
        <v>0</v>
      </c>
      <c r="V16" s="198">
        <f>G16+U16</f>
        <v>0</v>
      </c>
      <c r="W16" s="198">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199"/>
      <c r="X17" s="2"/>
      <c r="Y17" s="2"/>
    </row>
    <row r="18" spans="2:25" ht="20.100000000000001" customHeight="1">
      <c r="B18" s="186" t="s">
        <v>92</v>
      </c>
      <c r="C18" s="222"/>
      <c r="D18" s="190">
        <f>ROUNDDOWN(C18*25%,0)</f>
        <v>0</v>
      </c>
      <c r="E18" s="192"/>
      <c r="F18" s="194"/>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98">
        <f t="shared" si="5"/>
        <v>0</v>
      </c>
      <c r="V18" s="198">
        <f>G18+U18</f>
        <v>0</v>
      </c>
      <c r="W18" s="198">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199"/>
      <c r="X19" s="2"/>
      <c r="Y19" s="2"/>
    </row>
    <row r="20" spans="2:25" ht="20.100000000000001" customHeight="1">
      <c r="B20" s="186" t="s">
        <v>93</v>
      </c>
      <c r="C20" s="222"/>
      <c r="D20" s="190">
        <f>ROUNDDOWN(C20*25%,0)</f>
        <v>0</v>
      </c>
      <c r="E20" s="192"/>
      <c r="F20" s="194"/>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98">
        <f t="shared" si="5"/>
        <v>0</v>
      </c>
      <c r="V20" s="198">
        <f>G20+U20</f>
        <v>0</v>
      </c>
      <c r="W20" s="198">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199"/>
      <c r="X21" s="2"/>
      <c r="Y21" s="2"/>
    </row>
    <row r="22" spans="2:25" ht="20.100000000000001" customHeight="1">
      <c r="B22" s="186" t="s">
        <v>94</v>
      </c>
      <c r="C22" s="219"/>
      <c r="D22" s="190">
        <f>ROUNDDOWN(C22*25%,0)</f>
        <v>0</v>
      </c>
      <c r="E22" s="214"/>
      <c r="F22" s="216"/>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98">
        <f t="shared" si="5"/>
        <v>0</v>
      </c>
      <c r="V22" s="198">
        <f>G22+U22</f>
        <v>0</v>
      </c>
      <c r="W22" s="198">
        <f>D22+G22+U22</f>
        <v>0</v>
      </c>
      <c r="X22" s="2"/>
      <c r="Y22" s="2"/>
    </row>
    <row r="23" spans="2:25" ht="20.100000000000001" customHeight="1" thickBot="1">
      <c r="B23" s="187"/>
      <c r="C23" s="213"/>
      <c r="D23" s="191"/>
      <c r="E23" s="215"/>
      <c r="F23" s="217"/>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550</v>
      </c>
      <c r="P23" s="110"/>
      <c r="Q23" s="17">
        <f t="shared" ref="Q23" si="12">O23*P23</f>
        <v>0</v>
      </c>
      <c r="R23" s="105">
        <v>0</v>
      </c>
      <c r="S23" s="110"/>
      <c r="T23" s="17">
        <f>R23*S23</f>
        <v>0</v>
      </c>
      <c r="U23" s="199"/>
      <c r="V23" s="199"/>
      <c r="W23" s="199"/>
      <c r="X23" s="2"/>
      <c r="Y23" s="2"/>
    </row>
    <row r="24" spans="2:25" ht="20.100000000000001" customHeight="1">
      <c r="B24" s="186" t="s">
        <v>95</v>
      </c>
      <c r="C24" s="219"/>
      <c r="D24" s="190">
        <f>ROUNDDOWN(C24*25%,0)</f>
        <v>0</v>
      </c>
      <c r="E24" s="214"/>
      <c r="F24" s="216"/>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98">
        <f t="shared" si="5"/>
        <v>0</v>
      </c>
      <c r="V24" s="198">
        <f>G24+U24</f>
        <v>0</v>
      </c>
      <c r="W24" s="198">
        <f>D24+G24+U24</f>
        <v>0</v>
      </c>
      <c r="X24" s="2"/>
      <c r="Y24" s="2"/>
    </row>
    <row r="25" spans="2:25" ht="20.100000000000001" customHeight="1" thickBot="1">
      <c r="B25" s="187"/>
      <c r="C25" s="213"/>
      <c r="D25" s="191"/>
      <c r="E25" s="215"/>
      <c r="F25" s="217"/>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550</v>
      </c>
      <c r="P25" s="110"/>
      <c r="Q25" s="17">
        <f t="shared" ref="Q25" si="18">O25*P25</f>
        <v>0</v>
      </c>
      <c r="R25" s="105">
        <v>0</v>
      </c>
      <c r="S25" s="110"/>
      <c r="T25" s="17">
        <f>R25*S25</f>
        <v>0</v>
      </c>
      <c r="U25" s="199"/>
      <c r="V25" s="199"/>
      <c r="W25" s="199"/>
      <c r="X25" s="2"/>
      <c r="Y25" s="2"/>
    </row>
    <row r="26" spans="2:25" ht="20.100000000000001" customHeight="1">
      <c r="B26" s="186" t="s">
        <v>96</v>
      </c>
      <c r="C26" s="219"/>
      <c r="D26" s="190">
        <f>ROUNDDOWN(C26*25%,0)</f>
        <v>0</v>
      </c>
      <c r="E26" s="214"/>
      <c r="F26" s="216"/>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98">
        <f t="shared" si="5"/>
        <v>0</v>
      </c>
      <c r="V26" s="198">
        <f>G26+U26</f>
        <v>0</v>
      </c>
      <c r="W26" s="198">
        <f>D26+G26+U26</f>
        <v>0</v>
      </c>
      <c r="X26" s="2"/>
      <c r="Y26" s="2"/>
    </row>
    <row r="27" spans="2:25" ht="20.100000000000001" customHeight="1" thickBot="1">
      <c r="B27" s="187"/>
      <c r="C27" s="213"/>
      <c r="D27" s="191"/>
      <c r="E27" s="215"/>
      <c r="F27" s="217"/>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550</v>
      </c>
      <c r="P27" s="110"/>
      <c r="Q27" s="17">
        <f t="shared" ref="Q27" si="24">O27*P27</f>
        <v>0</v>
      </c>
      <c r="R27" s="105">
        <v>0</v>
      </c>
      <c r="S27" s="110"/>
      <c r="T27" s="17">
        <f>R27*S27</f>
        <v>0</v>
      </c>
      <c r="U27" s="199"/>
      <c r="V27" s="199"/>
      <c r="W27" s="199"/>
      <c r="X27" s="2"/>
      <c r="Y27" s="2"/>
    </row>
    <row r="28" spans="2:25" ht="20.100000000000001" customHeight="1">
      <c r="B28" s="186" t="s">
        <v>97</v>
      </c>
      <c r="C28" s="219"/>
      <c r="D28" s="190">
        <f>ROUNDDOWN(C28*25%,0)</f>
        <v>0</v>
      </c>
      <c r="E28" s="214"/>
      <c r="F28" s="216"/>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98">
        <f t="shared" si="5"/>
        <v>0</v>
      </c>
      <c r="V28" s="198">
        <f>G28+U28</f>
        <v>0</v>
      </c>
      <c r="W28" s="198">
        <f>D28+G28+U28</f>
        <v>0</v>
      </c>
      <c r="X28" s="2"/>
      <c r="Y28" s="2"/>
    </row>
    <row r="29" spans="2:25" ht="20.100000000000001" customHeight="1" thickBot="1">
      <c r="B29" s="187"/>
      <c r="C29" s="213"/>
      <c r="D29" s="191"/>
      <c r="E29" s="215"/>
      <c r="F29" s="217"/>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550</v>
      </c>
      <c r="P29" s="110"/>
      <c r="Q29" s="17">
        <f t="shared" ref="Q29" si="30">O29*P29</f>
        <v>0</v>
      </c>
      <c r="R29" s="105">
        <v>0</v>
      </c>
      <c r="S29" s="110"/>
      <c r="T29" s="17">
        <f>R29*S29</f>
        <v>0</v>
      </c>
      <c r="U29" s="199"/>
      <c r="V29" s="199"/>
      <c r="W29" s="199"/>
      <c r="X29" s="2"/>
      <c r="Y29" s="2"/>
    </row>
    <row r="30" spans="2:25" ht="20.100000000000001" customHeight="1">
      <c r="B30" s="186" t="s">
        <v>98</v>
      </c>
      <c r="C30" s="219"/>
      <c r="D30" s="190">
        <f>ROUNDDOWN(C30*25%,0)</f>
        <v>0</v>
      </c>
      <c r="E30" s="214"/>
      <c r="F30" s="216"/>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98">
        <f t="shared" si="5"/>
        <v>0</v>
      </c>
      <c r="V30" s="198">
        <f>G30+U30</f>
        <v>0</v>
      </c>
      <c r="W30" s="198">
        <f>D30+G30+U30</f>
        <v>0</v>
      </c>
      <c r="X30" s="2"/>
      <c r="Y30" s="2"/>
    </row>
    <row r="31" spans="2:25" ht="20.100000000000001" customHeight="1" thickBot="1">
      <c r="B31" s="187"/>
      <c r="C31" s="213"/>
      <c r="D31" s="191"/>
      <c r="E31" s="215"/>
      <c r="F31" s="217"/>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550</v>
      </c>
      <c r="P31" s="110"/>
      <c r="Q31" s="17">
        <f t="shared" ref="Q31" si="36">O31*P31</f>
        <v>0</v>
      </c>
      <c r="R31" s="105">
        <v>0</v>
      </c>
      <c r="S31" s="110"/>
      <c r="T31" s="17">
        <f>R31*S31</f>
        <v>0</v>
      </c>
      <c r="U31" s="199"/>
      <c r="V31" s="199"/>
      <c r="W31" s="199"/>
      <c r="X31" s="2"/>
      <c r="Y31" s="2"/>
    </row>
    <row r="32" spans="2:25" ht="20.100000000000001" customHeight="1">
      <c r="B32" s="186" t="s">
        <v>99</v>
      </c>
      <c r="C32" s="219"/>
      <c r="D32" s="190">
        <f>ROUNDDOWN(C32*25%,0)</f>
        <v>0</v>
      </c>
      <c r="E32" s="214"/>
      <c r="F32" s="216"/>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98">
        <f t="shared" si="5"/>
        <v>0</v>
      </c>
      <c r="V32" s="198">
        <f>G32+U32</f>
        <v>0</v>
      </c>
      <c r="W32" s="198">
        <f>D32+G32+U32</f>
        <v>0</v>
      </c>
      <c r="X32" s="2"/>
      <c r="Y32" s="2"/>
    </row>
    <row r="33" spans="2:25" ht="20.100000000000001" customHeight="1" thickBot="1">
      <c r="B33" s="187"/>
      <c r="C33" s="213"/>
      <c r="D33" s="191"/>
      <c r="E33" s="215"/>
      <c r="F33" s="217"/>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550</v>
      </c>
      <c r="P33" s="110"/>
      <c r="Q33" s="17">
        <f t="shared" ref="Q33" si="42">O33*P33</f>
        <v>0</v>
      </c>
      <c r="R33" s="105">
        <v>0</v>
      </c>
      <c r="S33" s="110"/>
      <c r="T33" s="17">
        <f>R33*S33</f>
        <v>0</v>
      </c>
      <c r="U33" s="199"/>
      <c r="V33" s="199"/>
      <c r="W33" s="199"/>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166"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3"/>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51" t="s">
        <v>101</v>
      </c>
      <c r="C40" s="142"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52"/>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OR8gVdmPqRDGVAh5D+t26pNsr3GJGSNuVDjR7K9GBmaRDfD3wkt1KyPv7b2SILHrjwbipnBVWpWBq4cfebpfAA==" saltValue="8ZwXhCtZuPas3wLk1IpRDw==" spinCount="100000" sheet="1" formatCells="0" selectLockedCells="1"/>
  <mergeCells count="129">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 ref="B10:B11"/>
    <mergeCell ref="C10:C11"/>
    <mergeCell ref="D10:D11"/>
    <mergeCell ref="E10:E11"/>
    <mergeCell ref="F10:F11"/>
    <mergeCell ref="G10:G11"/>
    <mergeCell ref="U10:U11"/>
    <mergeCell ref="V10:V11"/>
    <mergeCell ref="W10:W11"/>
    <mergeCell ref="B12:B13"/>
    <mergeCell ref="C12:C13"/>
    <mergeCell ref="D12:D13"/>
    <mergeCell ref="E12:E13"/>
    <mergeCell ref="F12:F13"/>
    <mergeCell ref="G12:G13"/>
    <mergeCell ref="U12:U13"/>
    <mergeCell ref="V12:V13"/>
    <mergeCell ref="W12:W13"/>
    <mergeCell ref="B14:B15"/>
    <mergeCell ref="C14:C15"/>
    <mergeCell ref="D14:D15"/>
    <mergeCell ref="E14:E15"/>
    <mergeCell ref="F14:F15"/>
    <mergeCell ref="G14:G15"/>
    <mergeCell ref="U14:U15"/>
    <mergeCell ref="V14:V15"/>
    <mergeCell ref="W14:W15"/>
    <mergeCell ref="B16:B17"/>
    <mergeCell ref="C16:C17"/>
    <mergeCell ref="D16:D17"/>
    <mergeCell ref="E16:E17"/>
    <mergeCell ref="F16:F17"/>
    <mergeCell ref="G16:G17"/>
    <mergeCell ref="U16:U17"/>
    <mergeCell ref="V16:V17"/>
    <mergeCell ref="W16:W17"/>
    <mergeCell ref="B18:B19"/>
    <mergeCell ref="C18:C19"/>
    <mergeCell ref="D18:D19"/>
    <mergeCell ref="E18:E19"/>
    <mergeCell ref="F18:F19"/>
    <mergeCell ref="G18:G19"/>
    <mergeCell ref="U18:U19"/>
    <mergeCell ref="V18:V19"/>
    <mergeCell ref="W18:W19"/>
    <mergeCell ref="B20:B21"/>
    <mergeCell ref="C20:C21"/>
    <mergeCell ref="D20:D21"/>
    <mergeCell ref="E20:E21"/>
    <mergeCell ref="F20:F21"/>
    <mergeCell ref="G20:G21"/>
    <mergeCell ref="U20:U21"/>
    <mergeCell ref="V20:V21"/>
    <mergeCell ref="W20:W21"/>
    <mergeCell ref="B22:B23"/>
    <mergeCell ref="C22:C23"/>
    <mergeCell ref="D22:D23"/>
    <mergeCell ref="E22:E23"/>
    <mergeCell ref="F22:F23"/>
    <mergeCell ref="G22:G23"/>
    <mergeCell ref="U22:U23"/>
    <mergeCell ref="V22:V23"/>
    <mergeCell ref="W22:W23"/>
    <mergeCell ref="B24:B25"/>
    <mergeCell ref="C24:C25"/>
    <mergeCell ref="D24:D25"/>
    <mergeCell ref="E24:E25"/>
    <mergeCell ref="F24:F25"/>
    <mergeCell ref="G24:G25"/>
    <mergeCell ref="U24:U25"/>
    <mergeCell ref="V24:V25"/>
    <mergeCell ref="W24:W25"/>
    <mergeCell ref="B26:B27"/>
    <mergeCell ref="C26:C27"/>
    <mergeCell ref="D26:D27"/>
    <mergeCell ref="E26:E27"/>
    <mergeCell ref="F26:F27"/>
    <mergeCell ref="G26:G27"/>
    <mergeCell ref="B28:B29"/>
    <mergeCell ref="C28:C29"/>
    <mergeCell ref="D28:D29"/>
    <mergeCell ref="E28:E29"/>
    <mergeCell ref="F28:F29"/>
    <mergeCell ref="G28:G29"/>
    <mergeCell ref="U26:U27"/>
    <mergeCell ref="V26:V27"/>
    <mergeCell ref="W26:W27"/>
    <mergeCell ref="U28:U29"/>
    <mergeCell ref="U32:U33"/>
    <mergeCell ref="V32:V33"/>
    <mergeCell ref="W32:W33"/>
    <mergeCell ref="V28:V29"/>
    <mergeCell ref="W28:W29"/>
    <mergeCell ref="B30:B31"/>
    <mergeCell ref="C30:C31"/>
    <mergeCell ref="D30:D31"/>
    <mergeCell ref="E30:E31"/>
    <mergeCell ref="F30:F31"/>
    <mergeCell ref="B40:B41"/>
    <mergeCell ref="B37:B38"/>
    <mergeCell ref="W30:W31"/>
    <mergeCell ref="B32:B33"/>
    <mergeCell ref="C32:C33"/>
    <mergeCell ref="D32:D33"/>
    <mergeCell ref="E32:E33"/>
    <mergeCell ref="F32:F33"/>
    <mergeCell ref="G32:G33"/>
    <mergeCell ref="G30:G31"/>
    <mergeCell ref="U30:U31"/>
    <mergeCell ref="V30:V31"/>
  </mergeCells>
  <phoneticPr fontId="2"/>
  <dataValidations count="4">
    <dataValidation type="list" allowBlank="1" showDropDown="1" showInputMessage="1" showErrorMessage="1" sqref="E10:E21" xr:uid="{62D0578D-8D8B-4528-B722-974323A77A5C}">
      <formula1>INDIRECT($AB$2)</formula1>
    </dataValidation>
    <dataValidation type="list" allowBlank="1" showInputMessage="1" showErrorMessage="1" sqref="R10 R12 R14 R16 R18 R20 R22 R24 R26 R28 R30 R32" xr:uid="{8EAA68A9-DE8C-4E3C-BF70-21F1C786C706}">
      <formula1>"0,430"</formula1>
    </dataValidation>
    <dataValidation type="list" allowBlank="1" showInputMessage="1" showErrorMessage="1" sqref="L10 L12 L14 L16 L18 L20 L22 L24 L26 L28 L30 L32" xr:uid="{517674E4-B719-4F02-8583-5D1F32745866}">
      <formula1>"550,1370"</formula1>
    </dataValidation>
    <dataValidation type="list" allowBlank="1" showInputMessage="1" showErrorMessage="1" sqref="I10 I12 I14 I16 I18 I20 I22 I24 I26 I28 I30 I32" xr:uid="{28B564FF-569C-4A44-961C-1A71CA48C62A}">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74A09B1-DDFE-4C3D-A260-4E9D1EFE6459}">
          <x14:formula1>
            <xm:f>INDIRECT('1氏名'!$AF$2:$AG$2)</xm:f>
          </x14:formula1>
          <xm:sqref>O10 O12 O14 O16 O18 O20 O22 O24 O26 O28 O30 O32</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6666FF"/>
    <pageSetUpPr fitToPage="1"/>
  </sheetPr>
  <dimension ref="A1:Y75"/>
  <sheetViews>
    <sheetView view="pageBreakPreview" zoomScale="70" zoomScaleNormal="100" zoomScaleSheetLayoutView="7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105</v>
      </c>
      <c r="P1" s="236"/>
      <c r="Q1" s="236"/>
      <c r="R1" s="236"/>
      <c r="S1" s="236"/>
      <c r="T1" s="236"/>
      <c r="U1" s="236"/>
      <c r="V1" s="236"/>
      <c r="W1" s="236"/>
    </row>
    <row r="2" spans="1:25" ht="20.100000000000001" customHeight="1">
      <c r="A2" s="1" t="s">
        <v>0</v>
      </c>
      <c r="B2" s="4" t="s">
        <v>72</v>
      </c>
      <c r="C2" s="235"/>
      <c r="D2" s="235"/>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54">
        <f>'1氏名'!Q4</f>
        <v>0</v>
      </c>
      <c r="R4" s="254"/>
      <c r="S4" s="254"/>
      <c r="T4" s="254"/>
      <c r="U4" s="254"/>
      <c r="V4" s="254"/>
      <c r="W4" s="254"/>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256"/>
      <c r="D8" s="257"/>
      <c r="E8" s="180"/>
      <c r="F8" s="181"/>
      <c r="G8" s="182"/>
      <c r="H8" s="56"/>
      <c r="I8" s="206" t="s">
        <v>7</v>
      </c>
      <c r="J8" s="207"/>
      <c r="K8" s="208"/>
      <c r="L8" s="206" t="s">
        <v>46</v>
      </c>
      <c r="M8" s="207"/>
      <c r="N8" s="208"/>
      <c r="O8" s="206" t="s">
        <v>8</v>
      </c>
      <c r="P8" s="207"/>
      <c r="Q8" s="208"/>
      <c r="R8" s="206" t="s">
        <v>9</v>
      </c>
      <c r="S8" s="207"/>
      <c r="T8" s="208"/>
      <c r="U8" s="209" t="s">
        <v>10</v>
      </c>
      <c r="V8" s="244"/>
      <c r="W8" s="204"/>
    </row>
    <row r="9" spans="1:25" ht="16.5" customHeight="1" thickBot="1">
      <c r="A9" s="5"/>
      <c r="B9" s="255"/>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98">
        <f>K10+K11+N10+N11+Q10+Q11+T10+T11</f>
        <v>0</v>
      </c>
      <c r="V10" s="198">
        <f>G10+U10</f>
        <v>0</v>
      </c>
      <c r="W10" s="198">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199"/>
    </row>
    <row r="12" spans="1:25" ht="20.100000000000001" customHeight="1">
      <c r="A12" s="18"/>
      <c r="B12" s="186" t="s">
        <v>90</v>
      </c>
      <c r="C12" s="222"/>
      <c r="D12" s="190">
        <f>ROUNDDOWN(C12*25%,0)</f>
        <v>0</v>
      </c>
      <c r="E12" s="192"/>
      <c r="F12" s="194"/>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98">
        <f>K12+K13+N12+N13+Q12+Q13+T12+T13</f>
        <v>0</v>
      </c>
      <c r="V12" s="198">
        <f>G12+U12</f>
        <v>0</v>
      </c>
      <c r="W12" s="198">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199"/>
      <c r="X13" s="2"/>
      <c r="Y13" s="2"/>
    </row>
    <row r="14" spans="1:25" ht="20.100000000000001" customHeight="1">
      <c r="B14" s="186" t="s">
        <v>89</v>
      </c>
      <c r="C14" s="222"/>
      <c r="D14" s="190">
        <f>ROUNDDOWN(C14*25%,0)</f>
        <v>0</v>
      </c>
      <c r="E14" s="192"/>
      <c r="F14" s="194"/>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98">
        <f t="shared" ref="U14:U32" si="5">K14+K15+N14+N15+Q14+Q15+T14+T15</f>
        <v>0</v>
      </c>
      <c r="V14" s="198">
        <f>G14+U14</f>
        <v>0</v>
      </c>
      <c r="W14" s="198">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199"/>
      <c r="X15" s="2"/>
      <c r="Y15" s="2"/>
    </row>
    <row r="16" spans="1:25" ht="20.100000000000001" customHeight="1">
      <c r="B16" s="186" t="s">
        <v>91</v>
      </c>
      <c r="C16" s="222"/>
      <c r="D16" s="190">
        <f>ROUNDDOWN(C16*25%,0)</f>
        <v>0</v>
      </c>
      <c r="E16" s="192"/>
      <c r="F16" s="194"/>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98">
        <f t="shared" si="5"/>
        <v>0</v>
      </c>
      <c r="V16" s="198">
        <f>G16+U16</f>
        <v>0</v>
      </c>
      <c r="W16" s="198">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199"/>
      <c r="X17" s="2"/>
      <c r="Y17" s="2"/>
    </row>
    <row r="18" spans="2:25" ht="20.100000000000001" customHeight="1">
      <c r="B18" s="186" t="s">
        <v>92</v>
      </c>
      <c r="C18" s="222"/>
      <c r="D18" s="190">
        <f>ROUNDDOWN(C18*25%,0)</f>
        <v>0</v>
      </c>
      <c r="E18" s="192"/>
      <c r="F18" s="194"/>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98">
        <f t="shared" si="5"/>
        <v>0</v>
      </c>
      <c r="V18" s="198">
        <f>G18+U18</f>
        <v>0</v>
      </c>
      <c r="W18" s="198">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199"/>
      <c r="X19" s="2"/>
      <c r="Y19" s="2"/>
    </row>
    <row r="20" spans="2:25" ht="20.100000000000001" customHeight="1">
      <c r="B20" s="186" t="s">
        <v>93</v>
      </c>
      <c r="C20" s="222"/>
      <c r="D20" s="190">
        <f>ROUNDDOWN(C20*25%,0)</f>
        <v>0</v>
      </c>
      <c r="E20" s="192"/>
      <c r="F20" s="194"/>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98">
        <f t="shared" si="5"/>
        <v>0</v>
      </c>
      <c r="V20" s="198">
        <f>G20+U20</f>
        <v>0</v>
      </c>
      <c r="W20" s="198">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199"/>
      <c r="X21" s="2"/>
      <c r="Y21" s="2"/>
    </row>
    <row r="22" spans="2:25" ht="20.100000000000001" customHeight="1">
      <c r="B22" s="186" t="s">
        <v>94</v>
      </c>
      <c r="C22" s="219"/>
      <c r="D22" s="190">
        <f>ROUNDDOWN(C22*25%,0)</f>
        <v>0</v>
      </c>
      <c r="E22" s="214"/>
      <c r="F22" s="216"/>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98">
        <f t="shared" si="5"/>
        <v>0</v>
      </c>
      <c r="V22" s="198">
        <f>G22+U22</f>
        <v>0</v>
      </c>
      <c r="W22" s="198">
        <f>D22+G22+U22</f>
        <v>0</v>
      </c>
      <c r="X22" s="2"/>
      <c r="Y22" s="2"/>
    </row>
    <row r="23" spans="2:25" ht="20.100000000000001" customHeight="1" thickBot="1">
      <c r="B23" s="187"/>
      <c r="C23" s="213"/>
      <c r="D23" s="191"/>
      <c r="E23" s="215"/>
      <c r="F23" s="217"/>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550</v>
      </c>
      <c r="P23" s="110"/>
      <c r="Q23" s="17">
        <f t="shared" ref="Q23" si="12">O23*P23</f>
        <v>0</v>
      </c>
      <c r="R23" s="105">
        <v>0</v>
      </c>
      <c r="S23" s="110"/>
      <c r="T23" s="17">
        <f>R23*S23</f>
        <v>0</v>
      </c>
      <c r="U23" s="199"/>
      <c r="V23" s="199"/>
      <c r="W23" s="199"/>
      <c r="X23" s="2"/>
      <c r="Y23" s="2"/>
    </row>
    <row r="24" spans="2:25" ht="20.100000000000001" customHeight="1">
      <c r="B24" s="186" t="s">
        <v>95</v>
      </c>
      <c r="C24" s="219"/>
      <c r="D24" s="190">
        <f>ROUNDDOWN(C24*25%,0)</f>
        <v>0</v>
      </c>
      <c r="E24" s="214"/>
      <c r="F24" s="216"/>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98">
        <f t="shared" si="5"/>
        <v>0</v>
      </c>
      <c r="V24" s="198">
        <f>G24+U24</f>
        <v>0</v>
      </c>
      <c r="W24" s="198">
        <f>D24+G24+U24</f>
        <v>0</v>
      </c>
      <c r="X24" s="2"/>
      <c r="Y24" s="2"/>
    </row>
    <row r="25" spans="2:25" ht="20.100000000000001" customHeight="1" thickBot="1">
      <c r="B25" s="187"/>
      <c r="C25" s="213"/>
      <c r="D25" s="191"/>
      <c r="E25" s="215"/>
      <c r="F25" s="217"/>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550</v>
      </c>
      <c r="P25" s="110"/>
      <c r="Q25" s="17">
        <f t="shared" ref="Q25" si="18">O25*P25</f>
        <v>0</v>
      </c>
      <c r="R25" s="105">
        <v>0</v>
      </c>
      <c r="S25" s="110"/>
      <c r="T25" s="17">
        <f>R25*S25</f>
        <v>0</v>
      </c>
      <c r="U25" s="199"/>
      <c r="V25" s="199"/>
      <c r="W25" s="199"/>
      <c r="X25" s="2"/>
      <c r="Y25" s="2"/>
    </row>
    <row r="26" spans="2:25" ht="20.100000000000001" customHeight="1">
      <c r="B26" s="186" t="s">
        <v>96</v>
      </c>
      <c r="C26" s="219"/>
      <c r="D26" s="190">
        <f>ROUNDDOWN(C26*25%,0)</f>
        <v>0</v>
      </c>
      <c r="E26" s="214"/>
      <c r="F26" s="216"/>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98">
        <f t="shared" si="5"/>
        <v>0</v>
      </c>
      <c r="V26" s="198">
        <f>G26+U26</f>
        <v>0</v>
      </c>
      <c r="W26" s="198">
        <f>D26+G26+U26</f>
        <v>0</v>
      </c>
      <c r="X26" s="2"/>
      <c r="Y26" s="2"/>
    </row>
    <row r="27" spans="2:25" ht="20.100000000000001" customHeight="1" thickBot="1">
      <c r="B27" s="187"/>
      <c r="C27" s="213"/>
      <c r="D27" s="191"/>
      <c r="E27" s="215"/>
      <c r="F27" s="217"/>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550</v>
      </c>
      <c r="P27" s="110"/>
      <c r="Q27" s="17">
        <f t="shared" ref="Q27" si="24">O27*P27</f>
        <v>0</v>
      </c>
      <c r="R27" s="105">
        <v>0</v>
      </c>
      <c r="S27" s="110"/>
      <c r="T27" s="17">
        <f>R27*S27</f>
        <v>0</v>
      </c>
      <c r="U27" s="199"/>
      <c r="V27" s="199"/>
      <c r="W27" s="199"/>
      <c r="X27" s="2"/>
      <c r="Y27" s="2"/>
    </row>
    <row r="28" spans="2:25" ht="20.100000000000001" customHeight="1">
      <c r="B28" s="186" t="s">
        <v>97</v>
      </c>
      <c r="C28" s="219"/>
      <c r="D28" s="190">
        <f>ROUNDDOWN(C28*25%,0)</f>
        <v>0</v>
      </c>
      <c r="E28" s="214"/>
      <c r="F28" s="216"/>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98">
        <f t="shared" si="5"/>
        <v>0</v>
      </c>
      <c r="V28" s="198">
        <f>G28+U28</f>
        <v>0</v>
      </c>
      <c r="W28" s="198">
        <f>D28+G28+U28</f>
        <v>0</v>
      </c>
      <c r="X28" s="2"/>
      <c r="Y28" s="2"/>
    </row>
    <row r="29" spans="2:25" ht="20.100000000000001" customHeight="1" thickBot="1">
      <c r="B29" s="187"/>
      <c r="C29" s="213"/>
      <c r="D29" s="191"/>
      <c r="E29" s="215"/>
      <c r="F29" s="217"/>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550</v>
      </c>
      <c r="P29" s="110"/>
      <c r="Q29" s="17">
        <f t="shared" ref="Q29" si="30">O29*P29</f>
        <v>0</v>
      </c>
      <c r="R29" s="105">
        <v>0</v>
      </c>
      <c r="S29" s="110"/>
      <c r="T29" s="17">
        <f>R29*S29</f>
        <v>0</v>
      </c>
      <c r="U29" s="199"/>
      <c r="V29" s="199"/>
      <c r="W29" s="199"/>
      <c r="X29" s="2"/>
      <c r="Y29" s="2"/>
    </row>
    <row r="30" spans="2:25" ht="20.100000000000001" customHeight="1">
      <c r="B30" s="186" t="s">
        <v>98</v>
      </c>
      <c r="C30" s="219"/>
      <c r="D30" s="190">
        <f>ROUNDDOWN(C30*25%,0)</f>
        <v>0</v>
      </c>
      <c r="E30" s="214"/>
      <c r="F30" s="216"/>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98">
        <f t="shared" si="5"/>
        <v>0</v>
      </c>
      <c r="V30" s="198">
        <f>G30+U30</f>
        <v>0</v>
      </c>
      <c r="W30" s="198">
        <f>D30+G30+U30</f>
        <v>0</v>
      </c>
      <c r="X30" s="2"/>
      <c r="Y30" s="2"/>
    </row>
    <row r="31" spans="2:25" ht="20.100000000000001" customHeight="1" thickBot="1">
      <c r="B31" s="187"/>
      <c r="C31" s="213"/>
      <c r="D31" s="191"/>
      <c r="E31" s="215"/>
      <c r="F31" s="217"/>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550</v>
      </c>
      <c r="P31" s="110"/>
      <c r="Q31" s="17">
        <f t="shared" ref="Q31" si="36">O31*P31</f>
        <v>0</v>
      </c>
      <c r="R31" s="105">
        <v>0</v>
      </c>
      <c r="S31" s="110"/>
      <c r="T31" s="17">
        <f>R31*S31</f>
        <v>0</v>
      </c>
      <c r="U31" s="199"/>
      <c r="V31" s="199"/>
      <c r="W31" s="199"/>
      <c r="X31" s="2"/>
      <c r="Y31" s="2"/>
    </row>
    <row r="32" spans="2:25" ht="20.100000000000001" customHeight="1">
      <c r="B32" s="186" t="s">
        <v>99</v>
      </c>
      <c r="C32" s="219"/>
      <c r="D32" s="190">
        <f>ROUNDDOWN(C32*25%,0)</f>
        <v>0</v>
      </c>
      <c r="E32" s="214"/>
      <c r="F32" s="216"/>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98">
        <f t="shared" si="5"/>
        <v>0</v>
      </c>
      <c r="V32" s="198">
        <f>G32+U32</f>
        <v>0</v>
      </c>
      <c r="W32" s="198">
        <f>D32+G32+U32</f>
        <v>0</v>
      </c>
      <c r="X32" s="2"/>
      <c r="Y32" s="2"/>
    </row>
    <row r="33" spans="2:25" ht="20.100000000000001" customHeight="1" thickBot="1">
      <c r="B33" s="187"/>
      <c r="C33" s="213"/>
      <c r="D33" s="191"/>
      <c r="E33" s="215"/>
      <c r="F33" s="217"/>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550</v>
      </c>
      <c r="P33" s="110"/>
      <c r="Q33" s="17">
        <f t="shared" ref="Q33" si="42">O33*P33</f>
        <v>0</v>
      </c>
      <c r="R33" s="105">
        <v>0</v>
      </c>
      <c r="S33" s="110"/>
      <c r="T33" s="17">
        <f>R33*S33</f>
        <v>0</v>
      </c>
      <c r="U33" s="199"/>
      <c r="V33" s="199"/>
      <c r="W33" s="199"/>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166"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3"/>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51" t="s">
        <v>101</v>
      </c>
      <c r="C40" s="142"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52"/>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z7xFq7EO+DecSWh0geAZpVirCFX+kHJN8iT3qNEL1D9w1DWJwNXuoAsQY+ljnogO2tLcQJnpmyhBOdRZ0/YvAg==" saltValue="XITbPPQZQLRhnytZ3LUCIg==" spinCount="100000" sheet="1" formatCells="0" selectLockedCells="1"/>
  <mergeCells count="129">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 ref="B10:B11"/>
    <mergeCell ref="C10:C11"/>
    <mergeCell ref="D10:D11"/>
    <mergeCell ref="E10:E11"/>
    <mergeCell ref="F10:F11"/>
    <mergeCell ref="G10:G11"/>
    <mergeCell ref="U10:U11"/>
    <mergeCell ref="V10:V11"/>
    <mergeCell ref="W10:W11"/>
    <mergeCell ref="B12:B13"/>
    <mergeCell ref="C12:C13"/>
    <mergeCell ref="D12:D13"/>
    <mergeCell ref="E12:E13"/>
    <mergeCell ref="F12:F13"/>
    <mergeCell ref="G12:G13"/>
    <mergeCell ref="U12:U13"/>
    <mergeCell ref="V12:V13"/>
    <mergeCell ref="W12:W13"/>
    <mergeCell ref="B14:B15"/>
    <mergeCell ref="C14:C15"/>
    <mergeCell ref="D14:D15"/>
    <mergeCell ref="E14:E15"/>
    <mergeCell ref="F14:F15"/>
    <mergeCell ref="G14:G15"/>
    <mergeCell ref="U14:U15"/>
    <mergeCell ref="V14:V15"/>
    <mergeCell ref="W14:W15"/>
    <mergeCell ref="B16:B17"/>
    <mergeCell ref="C16:C17"/>
    <mergeCell ref="D16:D17"/>
    <mergeCell ref="E16:E17"/>
    <mergeCell ref="F16:F17"/>
    <mergeCell ref="G16:G17"/>
    <mergeCell ref="U16:U17"/>
    <mergeCell ref="V16:V17"/>
    <mergeCell ref="W16:W17"/>
    <mergeCell ref="B18:B19"/>
    <mergeCell ref="C18:C19"/>
    <mergeCell ref="D18:D19"/>
    <mergeCell ref="E18:E19"/>
    <mergeCell ref="F18:F19"/>
    <mergeCell ref="G18:G19"/>
    <mergeCell ref="U18:U19"/>
    <mergeCell ref="V18:V19"/>
    <mergeCell ref="W18:W19"/>
    <mergeCell ref="B20:B21"/>
    <mergeCell ref="C20:C21"/>
    <mergeCell ref="D20:D21"/>
    <mergeCell ref="E20:E21"/>
    <mergeCell ref="F20:F21"/>
    <mergeCell ref="G20:G21"/>
    <mergeCell ref="U20:U21"/>
    <mergeCell ref="V20:V21"/>
    <mergeCell ref="W20:W21"/>
    <mergeCell ref="B22:B23"/>
    <mergeCell ref="C22:C23"/>
    <mergeCell ref="D22:D23"/>
    <mergeCell ref="E22:E23"/>
    <mergeCell ref="F22:F23"/>
    <mergeCell ref="G22:G23"/>
    <mergeCell ref="U22:U23"/>
    <mergeCell ref="V22:V23"/>
    <mergeCell ref="W22:W23"/>
    <mergeCell ref="B24:B25"/>
    <mergeCell ref="C24:C25"/>
    <mergeCell ref="D24:D25"/>
    <mergeCell ref="E24:E25"/>
    <mergeCell ref="F24:F25"/>
    <mergeCell ref="G24:G25"/>
    <mergeCell ref="U24:U25"/>
    <mergeCell ref="V24:V25"/>
    <mergeCell ref="W24:W25"/>
    <mergeCell ref="B26:B27"/>
    <mergeCell ref="C26:C27"/>
    <mergeCell ref="D26:D27"/>
    <mergeCell ref="E26:E27"/>
    <mergeCell ref="F26:F27"/>
    <mergeCell ref="G26:G27"/>
    <mergeCell ref="B28:B29"/>
    <mergeCell ref="C28:C29"/>
    <mergeCell ref="D28:D29"/>
    <mergeCell ref="E28:E29"/>
    <mergeCell ref="F28:F29"/>
    <mergeCell ref="G28:G29"/>
    <mergeCell ref="U26:U27"/>
    <mergeCell ref="V26:V27"/>
    <mergeCell ref="W26:W27"/>
    <mergeCell ref="U28:U29"/>
    <mergeCell ref="U32:U33"/>
    <mergeCell ref="V32:V33"/>
    <mergeCell ref="W32:W33"/>
    <mergeCell ref="V28:V29"/>
    <mergeCell ref="W28:W29"/>
    <mergeCell ref="B30:B31"/>
    <mergeCell ref="C30:C31"/>
    <mergeCell ref="D30:D31"/>
    <mergeCell ref="E30:E31"/>
    <mergeCell ref="F30:F31"/>
    <mergeCell ref="B40:B41"/>
    <mergeCell ref="B37:B38"/>
    <mergeCell ref="W30:W31"/>
    <mergeCell ref="B32:B33"/>
    <mergeCell ref="C32:C33"/>
    <mergeCell ref="D32:D33"/>
    <mergeCell ref="E32:E33"/>
    <mergeCell ref="F32:F33"/>
    <mergeCell ref="G32:G33"/>
    <mergeCell ref="G30:G31"/>
    <mergeCell ref="U30:U31"/>
    <mergeCell ref="V30:V31"/>
  </mergeCells>
  <phoneticPr fontId="2"/>
  <dataValidations count="4">
    <dataValidation type="list" allowBlank="1" showDropDown="1" showInputMessage="1" showErrorMessage="1" sqref="E10:E21" xr:uid="{4403BA18-FF6C-4ED7-9613-EA727E9B0396}">
      <formula1>INDIRECT($AB$2)</formula1>
    </dataValidation>
    <dataValidation type="list" allowBlank="1" showInputMessage="1" showErrorMessage="1" sqref="R10 R12 R14 R16 R18 R20 R22 R24 R26 R28 R30 R32" xr:uid="{CD75F3F7-D1D0-4B62-99FF-501CA3DE46BA}">
      <formula1>"0,430"</formula1>
    </dataValidation>
    <dataValidation type="list" allowBlank="1" showInputMessage="1" showErrorMessage="1" sqref="L10 L12 L14 L16 L18 L20 L22 L24 L26 L28 L30 L32" xr:uid="{41668ED4-011A-47A7-B226-F94A7358C567}">
      <formula1>"550,1370"</formula1>
    </dataValidation>
    <dataValidation type="list" allowBlank="1" showInputMessage="1" showErrorMessage="1" sqref="I10 I12 I14 I16 I18 I20 I22 I24 I26 I28 I30 I32" xr:uid="{6D9633DB-0FA3-41E9-98DF-121C3F6695B0}">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59DE961-8708-4BC9-B230-EDCCA42F655C}">
          <x14:formula1>
            <xm:f>INDIRECT('1氏名'!$AF$2:$AG$2)</xm:f>
          </x14:formula1>
          <xm:sqref>O10 O12 O14 O16 O18 O20 O22 O24 O26 O28 O30 O32</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6666FF"/>
    <pageSetUpPr fitToPage="1"/>
  </sheetPr>
  <dimension ref="A1:Y75"/>
  <sheetViews>
    <sheetView view="pageBreakPreview" zoomScale="70" zoomScaleNormal="100" zoomScaleSheetLayoutView="7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105</v>
      </c>
      <c r="P1" s="236"/>
      <c r="Q1" s="236"/>
      <c r="R1" s="236"/>
      <c r="S1" s="236"/>
      <c r="T1" s="236"/>
      <c r="U1" s="236"/>
      <c r="V1" s="236"/>
      <c r="W1" s="236"/>
    </row>
    <row r="2" spans="1:25" ht="20.100000000000001" customHeight="1">
      <c r="A2" s="1" t="s">
        <v>0</v>
      </c>
      <c r="B2" s="4" t="s">
        <v>72</v>
      </c>
      <c r="C2" s="235"/>
      <c r="D2" s="235"/>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54">
        <f>'1氏名'!Q4</f>
        <v>0</v>
      </c>
      <c r="R4" s="254"/>
      <c r="S4" s="254"/>
      <c r="T4" s="254"/>
      <c r="U4" s="254"/>
      <c r="V4" s="254"/>
      <c r="W4" s="254"/>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256"/>
      <c r="D8" s="257"/>
      <c r="E8" s="180"/>
      <c r="F8" s="181"/>
      <c r="G8" s="182"/>
      <c r="H8" s="56"/>
      <c r="I8" s="206" t="s">
        <v>7</v>
      </c>
      <c r="J8" s="207"/>
      <c r="K8" s="208"/>
      <c r="L8" s="206" t="s">
        <v>46</v>
      </c>
      <c r="M8" s="207"/>
      <c r="N8" s="208"/>
      <c r="O8" s="206" t="s">
        <v>8</v>
      </c>
      <c r="P8" s="207"/>
      <c r="Q8" s="208"/>
      <c r="R8" s="206" t="s">
        <v>9</v>
      </c>
      <c r="S8" s="207"/>
      <c r="T8" s="208"/>
      <c r="U8" s="209" t="s">
        <v>10</v>
      </c>
      <c r="V8" s="244"/>
      <c r="W8" s="204"/>
    </row>
    <row r="9" spans="1:25" ht="16.5" customHeight="1" thickBot="1">
      <c r="A9" s="5"/>
      <c r="B9" s="255"/>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98">
        <f>K10+K11+N10+N11+Q10+Q11+T10+T11</f>
        <v>0</v>
      </c>
      <c r="V10" s="198">
        <f>G10+U10</f>
        <v>0</v>
      </c>
      <c r="W10" s="198">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199"/>
    </row>
    <row r="12" spans="1:25" ht="20.100000000000001" customHeight="1">
      <c r="A12" s="18"/>
      <c r="B12" s="186" t="s">
        <v>90</v>
      </c>
      <c r="C12" s="222"/>
      <c r="D12" s="190">
        <f>ROUNDDOWN(C12*25%,0)</f>
        <v>0</v>
      </c>
      <c r="E12" s="192"/>
      <c r="F12" s="194"/>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98">
        <f>K12+K13+N12+N13+Q12+Q13+T12+T13</f>
        <v>0</v>
      </c>
      <c r="V12" s="198">
        <f>G12+U12</f>
        <v>0</v>
      </c>
      <c r="W12" s="198">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199"/>
      <c r="X13" s="2"/>
      <c r="Y13" s="2"/>
    </row>
    <row r="14" spans="1:25" ht="20.100000000000001" customHeight="1">
      <c r="B14" s="186" t="s">
        <v>89</v>
      </c>
      <c r="C14" s="222"/>
      <c r="D14" s="190">
        <f>ROUNDDOWN(C14*25%,0)</f>
        <v>0</v>
      </c>
      <c r="E14" s="192"/>
      <c r="F14" s="194"/>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98">
        <f t="shared" ref="U14:U32" si="5">K14+K15+N14+N15+Q14+Q15+T14+T15</f>
        <v>0</v>
      </c>
      <c r="V14" s="198">
        <f>G14+U14</f>
        <v>0</v>
      </c>
      <c r="W14" s="198">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199"/>
      <c r="X15" s="2"/>
      <c r="Y15" s="2"/>
    </row>
    <row r="16" spans="1:25" ht="20.100000000000001" customHeight="1">
      <c r="B16" s="186" t="s">
        <v>91</v>
      </c>
      <c r="C16" s="222"/>
      <c r="D16" s="190">
        <f>ROUNDDOWN(C16*25%,0)</f>
        <v>0</v>
      </c>
      <c r="E16" s="192"/>
      <c r="F16" s="194"/>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98">
        <f t="shared" si="5"/>
        <v>0</v>
      </c>
      <c r="V16" s="198">
        <f>G16+U16</f>
        <v>0</v>
      </c>
      <c r="W16" s="198">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199"/>
      <c r="X17" s="2"/>
      <c r="Y17" s="2"/>
    </row>
    <row r="18" spans="2:25" ht="20.100000000000001" customHeight="1">
      <c r="B18" s="186" t="s">
        <v>92</v>
      </c>
      <c r="C18" s="222"/>
      <c r="D18" s="190">
        <f>ROUNDDOWN(C18*25%,0)</f>
        <v>0</v>
      </c>
      <c r="E18" s="192"/>
      <c r="F18" s="194"/>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98">
        <f t="shared" si="5"/>
        <v>0</v>
      </c>
      <c r="V18" s="198">
        <f>G18+U18</f>
        <v>0</v>
      </c>
      <c r="W18" s="198">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199"/>
      <c r="X19" s="2"/>
      <c r="Y19" s="2"/>
    </row>
    <row r="20" spans="2:25" ht="20.100000000000001" customHeight="1">
      <c r="B20" s="186" t="s">
        <v>93</v>
      </c>
      <c r="C20" s="222"/>
      <c r="D20" s="190">
        <f>ROUNDDOWN(C20*25%,0)</f>
        <v>0</v>
      </c>
      <c r="E20" s="192"/>
      <c r="F20" s="194"/>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98">
        <f t="shared" si="5"/>
        <v>0</v>
      </c>
      <c r="V20" s="198">
        <f>G20+U20</f>
        <v>0</v>
      </c>
      <c r="W20" s="198">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199"/>
      <c r="X21" s="2"/>
      <c r="Y21" s="2"/>
    </row>
    <row r="22" spans="2:25" ht="20.100000000000001" customHeight="1">
      <c r="B22" s="186" t="s">
        <v>94</v>
      </c>
      <c r="C22" s="219"/>
      <c r="D22" s="190">
        <f>ROUNDDOWN(C22*25%,0)</f>
        <v>0</v>
      </c>
      <c r="E22" s="214"/>
      <c r="F22" s="216"/>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98">
        <f t="shared" si="5"/>
        <v>0</v>
      </c>
      <c r="V22" s="198">
        <f>G22+U22</f>
        <v>0</v>
      </c>
      <c r="W22" s="198">
        <f>D22+G22+U22</f>
        <v>0</v>
      </c>
      <c r="X22" s="2"/>
      <c r="Y22" s="2"/>
    </row>
    <row r="23" spans="2:25" ht="20.100000000000001" customHeight="1" thickBot="1">
      <c r="B23" s="187"/>
      <c r="C23" s="213"/>
      <c r="D23" s="191"/>
      <c r="E23" s="215"/>
      <c r="F23" s="217"/>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550</v>
      </c>
      <c r="P23" s="110"/>
      <c r="Q23" s="17">
        <f t="shared" ref="Q23" si="12">O23*P23</f>
        <v>0</v>
      </c>
      <c r="R23" s="105">
        <v>0</v>
      </c>
      <c r="S23" s="110"/>
      <c r="T23" s="17">
        <f>R23*S23</f>
        <v>0</v>
      </c>
      <c r="U23" s="199"/>
      <c r="V23" s="199"/>
      <c r="W23" s="199"/>
      <c r="X23" s="2"/>
      <c r="Y23" s="2"/>
    </row>
    <row r="24" spans="2:25" ht="20.100000000000001" customHeight="1">
      <c r="B24" s="186" t="s">
        <v>95</v>
      </c>
      <c r="C24" s="219"/>
      <c r="D24" s="190">
        <f>ROUNDDOWN(C24*25%,0)</f>
        <v>0</v>
      </c>
      <c r="E24" s="214"/>
      <c r="F24" s="216"/>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98">
        <f t="shared" si="5"/>
        <v>0</v>
      </c>
      <c r="V24" s="198">
        <f>G24+U24</f>
        <v>0</v>
      </c>
      <c r="W24" s="198">
        <f>D24+G24+U24</f>
        <v>0</v>
      </c>
      <c r="X24" s="2"/>
      <c r="Y24" s="2"/>
    </row>
    <row r="25" spans="2:25" ht="20.100000000000001" customHeight="1" thickBot="1">
      <c r="B25" s="187"/>
      <c r="C25" s="213"/>
      <c r="D25" s="191"/>
      <c r="E25" s="215"/>
      <c r="F25" s="217"/>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550</v>
      </c>
      <c r="P25" s="110"/>
      <c r="Q25" s="17">
        <f t="shared" ref="Q25" si="18">O25*P25</f>
        <v>0</v>
      </c>
      <c r="R25" s="105">
        <v>0</v>
      </c>
      <c r="S25" s="110"/>
      <c r="T25" s="17">
        <f>R25*S25</f>
        <v>0</v>
      </c>
      <c r="U25" s="199"/>
      <c r="V25" s="199"/>
      <c r="W25" s="199"/>
      <c r="X25" s="2"/>
      <c r="Y25" s="2"/>
    </row>
    <row r="26" spans="2:25" ht="20.100000000000001" customHeight="1">
      <c r="B26" s="186" t="s">
        <v>96</v>
      </c>
      <c r="C26" s="219"/>
      <c r="D26" s="190">
        <f>ROUNDDOWN(C26*25%,0)</f>
        <v>0</v>
      </c>
      <c r="E26" s="214"/>
      <c r="F26" s="216"/>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98">
        <f t="shared" si="5"/>
        <v>0</v>
      </c>
      <c r="V26" s="198">
        <f>G26+U26</f>
        <v>0</v>
      </c>
      <c r="W26" s="198">
        <f>D26+G26+U26</f>
        <v>0</v>
      </c>
      <c r="X26" s="2"/>
      <c r="Y26" s="2"/>
    </row>
    <row r="27" spans="2:25" ht="20.100000000000001" customHeight="1" thickBot="1">
      <c r="B27" s="187"/>
      <c r="C27" s="213"/>
      <c r="D27" s="191"/>
      <c r="E27" s="215"/>
      <c r="F27" s="217"/>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550</v>
      </c>
      <c r="P27" s="110"/>
      <c r="Q27" s="17">
        <f t="shared" ref="Q27" si="24">O27*P27</f>
        <v>0</v>
      </c>
      <c r="R27" s="105">
        <v>0</v>
      </c>
      <c r="S27" s="110"/>
      <c r="T27" s="17">
        <f>R27*S27</f>
        <v>0</v>
      </c>
      <c r="U27" s="199"/>
      <c r="V27" s="199"/>
      <c r="W27" s="199"/>
      <c r="X27" s="2"/>
      <c r="Y27" s="2"/>
    </row>
    <row r="28" spans="2:25" ht="20.100000000000001" customHeight="1">
      <c r="B28" s="186" t="s">
        <v>97</v>
      </c>
      <c r="C28" s="219"/>
      <c r="D28" s="190">
        <f>ROUNDDOWN(C28*25%,0)</f>
        <v>0</v>
      </c>
      <c r="E28" s="214"/>
      <c r="F28" s="216"/>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98">
        <f t="shared" si="5"/>
        <v>0</v>
      </c>
      <c r="V28" s="198">
        <f>G28+U28</f>
        <v>0</v>
      </c>
      <c r="W28" s="198">
        <f>D28+G28+U28</f>
        <v>0</v>
      </c>
      <c r="X28" s="2"/>
      <c r="Y28" s="2"/>
    </row>
    <row r="29" spans="2:25" ht="20.100000000000001" customHeight="1" thickBot="1">
      <c r="B29" s="187"/>
      <c r="C29" s="213"/>
      <c r="D29" s="191"/>
      <c r="E29" s="215"/>
      <c r="F29" s="217"/>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550</v>
      </c>
      <c r="P29" s="110"/>
      <c r="Q29" s="17">
        <f t="shared" ref="Q29" si="30">O29*P29</f>
        <v>0</v>
      </c>
      <c r="R29" s="105">
        <v>0</v>
      </c>
      <c r="S29" s="110"/>
      <c r="T29" s="17">
        <f>R29*S29</f>
        <v>0</v>
      </c>
      <c r="U29" s="199"/>
      <c r="V29" s="199"/>
      <c r="W29" s="199"/>
      <c r="X29" s="2"/>
      <c r="Y29" s="2"/>
    </row>
    <row r="30" spans="2:25" ht="20.100000000000001" customHeight="1">
      <c r="B30" s="186" t="s">
        <v>98</v>
      </c>
      <c r="C30" s="219"/>
      <c r="D30" s="190">
        <f>ROUNDDOWN(C30*25%,0)</f>
        <v>0</v>
      </c>
      <c r="E30" s="214"/>
      <c r="F30" s="216"/>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98">
        <f t="shared" si="5"/>
        <v>0</v>
      </c>
      <c r="V30" s="198">
        <f>G30+U30</f>
        <v>0</v>
      </c>
      <c r="W30" s="198">
        <f>D30+G30+U30</f>
        <v>0</v>
      </c>
      <c r="X30" s="2"/>
      <c r="Y30" s="2"/>
    </row>
    <row r="31" spans="2:25" ht="20.100000000000001" customHeight="1" thickBot="1">
      <c r="B31" s="187"/>
      <c r="C31" s="213"/>
      <c r="D31" s="191"/>
      <c r="E31" s="215"/>
      <c r="F31" s="217"/>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550</v>
      </c>
      <c r="P31" s="110"/>
      <c r="Q31" s="17">
        <f t="shared" ref="Q31" si="36">O31*P31</f>
        <v>0</v>
      </c>
      <c r="R31" s="105">
        <v>0</v>
      </c>
      <c r="S31" s="110"/>
      <c r="T31" s="17">
        <f>R31*S31</f>
        <v>0</v>
      </c>
      <c r="U31" s="199"/>
      <c r="V31" s="199"/>
      <c r="W31" s="199"/>
      <c r="X31" s="2"/>
      <c r="Y31" s="2"/>
    </row>
    <row r="32" spans="2:25" ht="20.100000000000001" customHeight="1">
      <c r="B32" s="186" t="s">
        <v>99</v>
      </c>
      <c r="C32" s="219"/>
      <c r="D32" s="190">
        <f>ROUNDDOWN(C32*25%,0)</f>
        <v>0</v>
      </c>
      <c r="E32" s="214"/>
      <c r="F32" s="216"/>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98">
        <f t="shared" si="5"/>
        <v>0</v>
      </c>
      <c r="V32" s="198">
        <f>G32+U32</f>
        <v>0</v>
      </c>
      <c r="W32" s="198">
        <f>D32+G32+U32</f>
        <v>0</v>
      </c>
      <c r="X32" s="2"/>
      <c r="Y32" s="2"/>
    </row>
    <row r="33" spans="2:25" ht="20.100000000000001" customHeight="1" thickBot="1">
      <c r="B33" s="187"/>
      <c r="C33" s="213"/>
      <c r="D33" s="191"/>
      <c r="E33" s="215"/>
      <c r="F33" s="217"/>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550</v>
      </c>
      <c r="P33" s="110"/>
      <c r="Q33" s="17">
        <f t="shared" ref="Q33" si="42">O33*P33</f>
        <v>0</v>
      </c>
      <c r="R33" s="105">
        <v>0</v>
      </c>
      <c r="S33" s="110"/>
      <c r="T33" s="17">
        <f>R33*S33</f>
        <v>0</v>
      </c>
      <c r="U33" s="199"/>
      <c r="V33" s="199"/>
      <c r="W33" s="199"/>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166"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3"/>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51" t="s">
        <v>101</v>
      </c>
      <c r="C40" s="142"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52"/>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dZcMiMSqhdKAVVo+Yp0iW6ZUxHw84YGNXHwaqs0tFsxd/npusrDc8dgA/sxohsi3+dMxCJjEdVJC656i4uw99A==" saltValue="xPYxbkL+ZYSBFocJsL3mrw==" spinCount="100000" sheet="1" formatCells="0" selectLockedCells="1"/>
  <mergeCells count="129">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 ref="B10:B11"/>
    <mergeCell ref="C10:C11"/>
    <mergeCell ref="D10:D11"/>
    <mergeCell ref="E10:E11"/>
    <mergeCell ref="F10:F11"/>
    <mergeCell ref="G10:G11"/>
    <mergeCell ref="U10:U11"/>
    <mergeCell ref="V10:V11"/>
    <mergeCell ref="W10:W11"/>
    <mergeCell ref="B12:B13"/>
    <mergeCell ref="C12:C13"/>
    <mergeCell ref="D12:D13"/>
    <mergeCell ref="E12:E13"/>
    <mergeCell ref="F12:F13"/>
    <mergeCell ref="G12:G13"/>
    <mergeCell ref="U12:U13"/>
    <mergeCell ref="V12:V13"/>
    <mergeCell ref="W12:W13"/>
    <mergeCell ref="B14:B15"/>
    <mergeCell ref="C14:C15"/>
    <mergeCell ref="D14:D15"/>
    <mergeCell ref="E14:E15"/>
    <mergeCell ref="F14:F15"/>
    <mergeCell ref="G14:G15"/>
    <mergeCell ref="U14:U15"/>
    <mergeCell ref="V14:V15"/>
    <mergeCell ref="W14:W15"/>
    <mergeCell ref="B16:B17"/>
    <mergeCell ref="C16:C17"/>
    <mergeCell ref="D16:D17"/>
    <mergeCell ref="E16:E17"/>
    <mergeCell ref="F16:F17"/>
    <mergeCell ref="G16:G17"/>
    <mergeCell ref="U16:U17"/>
    <mergeCell ref="V16:V17"/>
    <mergeCell ref="W16:W17"/>
    <mergeCell ref="B18:B19"/>
    <mergeCell ref="C18:C19"/>
    <mergeCell ref="D18:D19"/>
    <mergeCell ref="E18:E19"/>
    <mergeCell ref="F18:F19"/>
    <mergeCell ref="G18:G19"/>
    <mergeCell ref="U18:U19"/>
    <mergeCell ref="V18:V19"/>
    <mergeCell ref="W18:W19"/>
    <mergeCell ref="B20:B21"/>
    <mergeCell ref="C20:C21"/>
    <mergeCell ref="D20:D21"/>
    <mergeCell ref="E20:E21"/>
    <mergeCell ref="F20:F21"/>
    <mergeCell ref="G20:G21"/>
    <mergeCell ref="U20:U21"/>
    <mergeCell ref="V20:V21"/>
    <mergeCell ref="W20:W21"/>
    <mergeCell ref="B22:B23"/>
    <mergeCell ref="C22:C23"/>
    <mergeCell ref="D22:D23"/>
    <mergeCell ref="E22:E23"/>
    <mergeCell ref="F22:F23"/>
    <mergeCell ref="G22:G23"/>
    <mergeCell ref="U22:U23"/>
    <mergeCell ref="V22:V23"/>
    <mergeCell ref="W22:W23"/>
    <mergeCell ref="B24:B25"/>
    <mergeCell ref="C24:C25"/>
    <mergeCell ref="D24:D25"/>
    <mergeCell ref="E24:E25"/>
    <mergeCell ref="F24:F25"/>
    <mergeCell ref="G24:G25"/>
    <mergeCell ref="U24:U25"/>
    <mergeCell ref="V24:V25"/>
    <mergeCell ref="W24:W25"/>
    <mergeCell ref="B26:B27"/>
    <mergeCell ref="C26:C27"/>
    <mergeCell ref="D26:D27"/>
    <mergeCell ref="E26:E27"/>
    <mergeCell ref="F26:F27"/>
    <mergeCell ref="G26:G27"/>
    <mergeCell ref="B28:B29"/>
    <mergeCell ref="C28:C29"/>
    <mergeCell ref="D28:D29"/>
    <mergeCell ref="E28:E29"/>
    <mergeCell ref="F28:F29"/>
    <mergeCell ref="G28:G29"/>
    <mergeCell ref="U26:U27"/>
    <mergeCell ref="V26:V27"/>
    <mergeCell ref="W26:W27"/>
    <mergeCell ref="U28:U29"/>
    <mergeCell ref="U32:U33"/>
    <mergeCell ref="V32:V33"/>
    <mergeCell ref="W32:W33"/>
    <mergeCell ref="V28:V29"/>
    <mergeCell ref="W28:W29"/>
    <mergeCell ref="B30:B31"/>
    <mergeCell ref="C30:C31"/>
    <mergeCell ref="D30:D31"/>
    <mergeCell ref="E30:E31"/>
    <mergeCell ref="F30:F31"/>
    <mergeCell ref="B40:B41"/>
    <mergeCell ref="B37:B38"/>
    <mergeCell ref="W30:W31"/>
    <mergeCell ref="B32:B33"/>
    <mergeCell ref="C32:C33"/>
    <mergeCell ref="D32:D33"/>
    <mergeCell ref="E32:E33"/>
    <mergeCell ref="F32:F33"/>
    <mergeCell ref="G32:G33"/>
    <mergeCell ref="G30:G31"/>
    <mergeCell ref="U30:U31"/>
    <mergeCell ref="V30:V31"/>
  </mergeCells>
  <phoneticPr fontId="2"/>
  <dataValidations count="4">
    <dataValidation type="list" allowBlank="1" showDropDown="1" showInputMessage="1" showErrorMessage="1" sqref="E10:E21" xr:uid="{943F6D39-2040-4F18-AA10-1B22349A50DD}">
      <formula1>INDIRECT($AB$2)</formula1>
    </dataValidation>
    <dataValidation type="list" allowBlank="1" showInputMessage="1" showErrorMessage="1" sqref="R10 R12 R14 R16 R18 R20 R22 R24 R26 R28 R30 R32" xr:uid="{701582A7-8E9B-4BC8-B0D4-944325001091}">
      <formula1>"0,430"</formula1>
    </dataValidation>
    <dataValidation type="list" allowBlank="1" showInputMessage="1" showErrorMessage="1" sqref="L10 L12 L14 L16 L18 L20 L22 L24 L26 L28 L30 L32" xr:uid="{E727F475-1994-4A77-8ECA-FA6810CF11C2}">
      <formula1>"550,1370"</formula1>
    </dataValidation>
    <dataValidation type="list" allowBlank="1" showInputMessage="1" showErrorMessage="1" sqref="I10 I12 I14 I16 I18 I20 I22 I24 I26 I28 I30 I32" xr:uid="{E854DC12-A332-458E-BE16-36609AAEE78B}">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72DA311-64A6-4987-AF45-08D173902C1E}">
          <x14:formula1>
            <xm:f>INDIRECT('1氏名'!$AF$2:$AG$2)</xm:f>
          </x14:formula1>
          <xm:sqref>O10 O12 O14 O16 O18 O20 O22 O24 O26 O28 O30 O32</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6666FF"/>
    <pageSetUpPr fitToPage="1"/>
  </sheetPr>
  <dimension ref="A1:Y75"/>
  <sheetViews>
    <sheetView view="pageBreakPreview" zoomScale="70" zoomScaleNormal="100" zoomScaleSheetLayoutView="7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105</v>
      </c>
      <c r="P1" s="236"/>
      <c r="Q1" s="236"/>
      <c r="R1" s="236"/>
      <c r="S1" s="236"/>
      <c r="T1" s="236"/>
      <c r="U1" s="236"/>
      <c r="V1" s="236"/>
      <c r="W1" s="236"/>
    </row>
    <row r="2" spans="1:25" ht="20.100000000000001" customHeight="1">
      <c r="A2" s="1" t="s">
        <v>0</v>
      </c>
      <c r="B2" s="4" t="s">
        <v>72</v>
      </c>
      <c r="C2" s="235"/>
      <c r="D2" s="235"/>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54">
        <f>'1氏名'!Q4</f>
        <v>0</v>
      </c>
      <c r="R4" s="254"/>
      <c r="S4" s="254"/>
      <c r="T4" s="254"/>
      <c r="U4" s="254"/>
      <c r="V4" s="254"/>
      <c r="W4" s="254"/>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256"/>
      <c r="D8" s="257"/>
      <c r="E8" s="180"/>
      <c r="F8" s="181"/>
      <c r="G8" s="182"/>
      <c r="H8" s="56"/>
      <c r="I8" s="206" t="s">
        <v>7</v>
      </c>
      <c r="J8" s="207"/>
      <c r="K8" s="208"/>
      <c r="L8" s="206" t="s">
        <v>46</v>
      </c>
      <c r="M8" s="207"/>
      <c r="N8" s="208"/>
      <c r="O8" s="206" t="s">
        <v>8</v>
      </c>
      <c r="P8" s="207"/>
      <c r="Q8" s="208"/>
      <c r="R8" s="206" t="s">
        <v>9</v>
      </c>
      <c r="S8" s="207"/>
      <c r="T8" s="208"/>
      <c r="U8" s="209" t="s">
        <v>10</v>
      </c>
      <c r="V8" s="244"/>
      <c r="W8" s="204"/>
    </row>
    <row r="9" spans="1:25" ht="16.5" customHeight="1" thickBot="1">
      <c r="A9" s="5"/>
      <c r="B9" s="255"/>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98">
        <f>K10+K11+N10+N11+Q10+Q11+T10+T11</f>
        <v>0</v>
      </c>
      <c r="V10" s="198">
        <f>G10+U10</f>
        <v>0</v>
      </c>
      <c r="W10" s="198">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199"/>
    </row>
    <row r="12" spans="1:25" ht="20.100000000000001" customHeight="1">
      <c r="A12" s="18"/>
      <c r="B12" s="186" t="s">
        <v>90</v>
      </c>
      <c r="C12" s="222"/>
      <c r="D12" s="190">
        <f>ROUNDDOWN(C12*25%,0)</f>
        <v>0</v>
      </c>
      <c r="E12" s="192"/>
      <c r="F12" s="194"/>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98">
        <f>K12+K13+N12+N13+Q12+Q13+T12+T13</f>
        <v>0</v>
      </c>
      <c r="V12" s="198">
        <f>G12+U12</f>
        <v>0</v>
      </c>
      <c r="W12" s="198">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199"/>
      <c r="X13" s="2"/>
      <c r="Y13" s="2"/>
    </row>
    <row r="14" spans="1:25" ht="20.100000000000001" customHeight="1">
      <c r="B14" s="186" t="s">
        <v>89</v>
      </c>
      <c r="C14" s="222"/>
      <c r="D14" s="190">
        <f>ROUNDDOWN(C14*25%,0)</f>
        <v>0</v>
      </c>
      <c r="E14" s="192"/>
      <c r="F14" s="194"/>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98">
        <f t="shared" ref="U14:U32" si="5">K14+K15+N14+N15+Q14+Q15+T14+T15</f>
        <v>0</v>
      </c>
      <c r="V14" s="198">
        <f>G14+U14</f>
        <v>0</v>
      </c>
      <c r="W14" s="198">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199"/>
      <c r="X15" s="2"/>
      <c r="Y15" s="2"/>
    </row>
    <row r="16" spans="1:25" ht="20.100000000000001" customHeight="1">
      <c r="B16" s="186" t="s">
        <v>91</v>
      </c>
      <c r="C16" s="222"/>
      <c r="D16" s="190">
        <f>ROUNDDOWN(C16*25%,0)</f>
        <v>0</v>
      </c>
      <c r="E16" s="192"/>
      <c r="F16" s="194"/>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98">
        <f t="shared" si="5"/>
        <v>0</v>
      </c>
      <c r="V16" s="198">
        <f>G16+U16</f>
        <v>0</v>
      </c>
      <c r="W16" s="198">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199"/>
      <c r="X17" s="2"/>
      <c r="Y17" s="2"/>
    </row>
    <row r="18" spans="2:25" ht="20.100000000000001" customHeight="1">
      <c r="B18" s="186" t="s">
        <v>92</v>
      </c>
      <c r="C18" s="222"/>
      <c r="D18" s="190">
        <f>ROUNDDOWN(C18*25%,0)</f>
        <v>0</v>
      </c>
      <c r="E18" s="192"/>
      <c r="F18" s="194"/>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98">
        <f t="shared" si="5"/>
        <v>0</v>
      </c>
      <c r="V18" s="198">
        <f>G18+U18</f>
        <v>0</v>
      </c>
      <c r="W18" s="198">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199"/>
      <c r="X19" s="2"/>
      <c r="Y19" s="2"/>
    </row>
    <row r="20" spans="2:25" ht="20.100000000000001" customHeight="1">
      <c r="B20" s="186" t="s">
        <v>93</v>
      </c>
      <c r="C20" s="222"/>
      <c r="D20" s="190">
        <f>ROUNDDOWN(C20*25%,0)</f>
        <v>0</v>
      </c>
      <c r="E20" s="192"/>
      <c r="F20" s="194"/>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98">
        <f t="shared" si="5"/>
        <v>0</v>
      </c>
      <c r="V20" s="198">
        <f>G20+U20</f>
        <v>0</v>
      </c>
      <c r="W20" s="198">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199"/>
      <c r="X21" s="2"/>
      <c r="Y21" s="2"/>
    </row>
    <row r="22" spans="2:25" ht="20.100000000000001" customHeight="1">
      <c r="B22" s="186" t="s">
        <v>94</v>
      </c>
      <c r="C22" s="219"/>
      <c r="D22" s="190">
        <f>ROUNDDOWN(C22*25%,0)</f>
        <v>0</v>
      </c>
      <c r="E22" s="214"/>
      <c r="F22" s="216"/>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98">
        <f t="shared" si="5"/>
        <v>0</v>
      </c>
      <c r="V22" s="198">
        <f>G22+U22</f>
        <v>0</v>
      </c>
      <c r="W22" s="198">
        <f>D22+G22+U22</f>
        <v>0</v>
      </c>
      <c r="X22" s="2"/>
      <c r="Y22" s="2"/>
    </row>
    <row r="23" spans="2:25" ht="20.100000000000001" customHeight="1" thickBot="1">
      <c r="B23" s="187"/>
      <c r="C23" s="213"/>
      <c r="D23" s="191"/>
      <c r="E23" s="215"/>
      <c r="F23" s="217"/>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550</v>
      </c>
      <c r="P23" s="110"/>
      <c r="Q23" s="17">
        <f t="shared" ref="Q23" si="12">O23*P23</f>
        <v>0</v>
      </c>
      <c r="R23" s="105">
        <v>0</v>
      </c>
      <c r="S23" s="110"/>
      <c r="T23" s="17">
        <f>R23*S23</f>
        <v>0</v>
      </c>
      <c r="U23" s="199"/>
      <c r="V23" s="199"/>
      <c r="W23" s="199"/>
      <c r="X23" s="2"/>
      <c r="Y23" s="2"/>
    </row>
    <row r="24" spans="2:25" ht="20.100000000000001" customHeight="1">
      <c r="B24" s="186" t="s">
        <v>95</v>
      </c>
      <c r="C24" s="219"/>
      <c r="D24" s="190">
        <f>ROUNDDOWN(C24*25%,0)</f>
        <v>0</v>
      </c>
      <c r="E24" s="214"/>
      <c r="F24" s="216"/>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98">
        <f t="shared" si="5"/>
        <v>0</v>
      </c>
      <c r="V24" s="198">
        <f>G24+U24</f>
        <v>0</v>
      </c>
      <c r="W24" s="198">
        <f>D24+G24+U24</f>
        <v>0</v>
      </c>
      <c r="X24" s="2"/>
      <c r="Y24" s="2"/>
    </row>
    <row r="25" spans="2:25" ht="20.100000000000001" customHeight="1" thickBot="1">
      <c r="B25" s="187"/>
      <c r="C25" s="213"/>
      <c r="D25" s="191"/>
      <c r="E25" s="215"/>
      <c r="F25" s="217"/>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550</v>
      </c>
      <c r="P25" s="110"/>
      <c r="Q25" s="17">
        <f t="shared" ref="Q25" si="18">O25*P25</f>
        <v>0</v>
      </c>
      <c r="R25" s="105">
        <v>0</v>
      </c>
      <c r="S25" s="110"/>
      <c r="T25" s="17">
        <f>R25*S25</f>
        <v>0</v>
      </c>
      <c r="U25" s="199"/>
      <c r="V25" s="199"/>
      <c r="W25" s="199"/>
      <c r="X25" s="2"/>
      <c r="Y25" s="2"/>
    </row>
    <row r="26" spans="2:25" ht="20.100000000000001" customHeight="1">
      <c r="B26" s="186" t="s">
        <v>96</v>
      </c>
      <c r="C26" s="219"/>
      <c r="D26" s="190">
        <f>ROUNDDOWN(C26*25%,0)</f>
        <v>0</v>
      </c>
      <c r="E26" s="214"/>
      <c r="F26" s="216"/>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98">
        <f t="shared" si="5"/>
        <v>0</v>
      </c>
      <c r="V26" s="198">
        <f>G26+U26</f>
        <v>0</v>
      </c>
      <c r="W26" s="198">
        <f>D26+G26+U26</f>
        <v>0</v>
      </c>
      <c r="X26" s="2"/>
      <c r="Y26" s="2"/>
    </row>
    <row r="27" spans="2:25" ht="20.100000000000001" customHeight="1" thickBot="1">
      <c r="B27" s="187"/>
      <c r="C27" s="213"/>
      <c r="D27" s="191"/>
      <c r="E27" s="215"/>
      <c r="F27" s="217"/>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550</v>
      </c>
      <c r="P27" s="110"/>
      <c r="Q27" s="17">
        <f t="shared" ref="Q27" si="24">O27*P27</f>
        <v>0</v>
      </c>
      <c r="R27" s="105">
        <v>0</v>
      </c>
      <c r="S27" s="110"/>
      <c r="T27" s="17">
        <f>R27*S27</f>
        <v>0</v>
      </c>
      <c r="U27" s="199"/>
      <c r="V27" s="199"/>
      <c r="W27" s="199"/>
      <c r="X27" s="2"/>
      <c r="Y27" s="2"/>
    </row>
    <row r="28" spans="2:25" ht="20.100000000000001" customHeight="1">
      <c r="B28" s="186" t="s">
        <v>97</v>
      </c>
      <c r="C28" s="219"/>
      <c r="D28" s="190">
        <f>ROUNDDOWN(C28*25%,0)</f>
        <v>0</v>
      </c>
      <c r="E28" s="214"/>
      <c r="F28" s="216"/>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98">
        <f t="shared" si="5"/>
        <v>0</v>
      </c>
      <c r="V28" s="198">
        <f>G28+U28</f>
        <v>0</v>
      </c>
      <c r="W28" s="198">
        <f>D28+G28+U28</f>
        <v>0</v>
      </c>
      <c r="X28" s="2"/>
      <c r="Y28" s="2"/>
    </row>
    <row r="29" spans="2:25" ht="20.100000000000001" customHeight="1" thickBot="1">
      <c r="B29" s="187"/>
      <c r="C29" s="213"/>
      <c r="D29" s="191"/>
      <c r="E29" s="215"/>
      <c r="F29" s="217"/>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550</v>
      </c>
      <c r="P29" s="110"/>
      <c r="Q29" s="17">
        <f t="shared" ref="Q29" si="30">O29*P29</f>
        <v>0</v>
      </c>
      <c r="R29" s="105">
        <v>0</v>
      </c>
      <c r="S29" s="110"/>
      <c r="T29" s="17">
        <f>R29*S29</f>
        <v>0</v>
      </c>
      <c r="U29" s="199"/>
      <c r="V29" s="199"/>
      <c r="W29" s="199"/>
      <c r="X29" s="2"/>
      <c r="Y29" s="2"/>
    </row>
    <row r="30" spans="2:25" ht="20.100000000000001" customHeight="1">
      <c r="B30" s="186" t="s">
        <v>98</v>
      </c>
      <c r="C30" s="219"/>
      <c r="D30" s="190">
        <f>ROUNDDOWN(C30*25%,0)</f>
        <v>0</v>
      </c>
      <c r="E30" s="214"/>
      <c r="F30" s="216"/>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98">
        <f t="shared" si="5"/>
        <v>0</v>
      </c>
      <c r="V30" s="198">
        <f>G30+U30</f>
        <v>0</v>
      </c>
      <c r="W30" s="198">
        <f>D30+G30+U30</f>
        <v>0</v>
      </c>
      <c r="X30" s="2"/>
      <c r="Y30" s="2"/>
    </row>
    <row r="31" spans="2:25" ht="20.100000000000001" customHeight="1" thickBot="1">
      <c r="B31" s="187"/>
      <c r="C31" s="213"/>
      <c r="D31" s="191"/>
      <c r="E31" s="215"/>
      <c r="F31" s="217"/>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550</v>
      </c>
      <c r="P31" s="110"/>
      <c r="Q31" s="17">
        <f t="shared" ref="Q31" si="36">O31*P31</f>
        <v>0</v>
      </c>
      <c r="R31" s="105">
        <v>0</v>
      </c>
      <c r="S31" s="110"/>
      <c r="T31" s="17">
        <f>R31*S31</f>
        <v>0</v>
      </c>
      <c r="U31" s="199"/>
      <c r="V31" s="199"/>
      <c r="W31" s="199"/>
      <c r="X31" s="2"/>
      <c r="Y31" s="2"/>
    </row>
    <row r="32" spans="2:25" ht="20.100000000000001" customHeight="1">
      <c r="B32" s="186" t="s">
        <v>99</v>
      </c>
      <c r="C32" s="219"/>
      <c r="D32" s="190">
        <f>ROUNDDOWN(C32*25%,0)</f>
        <v>0</v>
      </c>
      <c r="E32" s="214"/>
      <c r="F32" s="216"/>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98">
        <f t="shared" si="5"/>
        <v>0</v>
      </c>
      <c r="V32" s="198">
        <f>G32+U32</f>
        <v>0</v>
      </c>
      <c r="W32" s="198">
        <f>D32+G32+U32</f>
        <v>0</v>
      </c>
      <c r="X32" s="2"/>
      <c r="Y32" s="2"/>
    </row>
    <row r="33" spans="2:25" ht="20.100000000000001" customHeight="1" thickBot="1">
      <c r="B33" s="187"/>
      <c r="C33" s="213"/>
      <c r="D33" s="191"/>
      <c r="E33" s="215"/>
      <c r="F33" s="217"/>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550</v>
      </c>
      <c r="P33" s="110"/>
      <c r="Q33" s="17">
        <f t="shared" ref="Q33" si="42">O33*P33</f>
        <v>0</v>
      </c>
      <c r="R33" s="105">
        <v>0</v>
      </c>
      <c r="S33" s="110"/>
      <c r="T33" s="17">
        <f>R33*S33</f>
        <v>0</v>
      </c>
      <c r="U33" s="199"/>
      <c r="V33" s="199"/>
      <c r="W33" s="199"/>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166"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3"/>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51" t="s">
        <v>101</v>
      </c>
      <c r="C40" s="142"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52"/>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0m7jPP8qr42mJYyTJcRgstINCSYSgPQ8W35v7M/84AgYnlc+L+OIxypETdQtxN4WPmdfwZe/PfYFxTYdVE+UXQ==" saltValue="bZKXYO1YetBwSGHVzHjRxA==" spinCount="100000" sheet="1" formatCells="0" selectLockedCells="1"/>
  <mergeCells count="129">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 ref="B10:B11"/>
    <mergeCell ref="C10:C11"/>
    <mergeCell ref="D10:D11"/>
    <mergeCell ref="E10:E11"/>
    <mergeCell ref="F10:F11"/>
    <mergeCell ref="G10:G11"/>
    <mergeCell ref="U10:U11"/>
    <mergeCell ref="V10:V11"/>
    <mergeCell ref="W10:W11"/>
    <mergeCell ref="B12:B13"/>
    <mergeCell ref="C12:C13"/>
    <mergeCell ref="D12:D13"/>
    <mergeCell ref="E12:E13"/>
    <mergeCell ref="F12:F13"/>
    <mergeCell ref="G12:G13"/>
    <mergeCell ref="U12:U13"/>
    <mergeCell ref="V12:V13"/>
    <mergeCell ref="W12:W13"/>
    <mergeCell ref="B14:B15"/>
    <mergeCell ref="C14:C15"/>
    <mergeCell ref="D14:D15"/>
    <mergeCell ref="E14:E15"/>
    <mergeCell ref="F14:F15"/>
    <mergeCell ref="G14:G15"/>
    <mergeCell ref="U14:U15"/>
    <mergeCell ref="V14:V15"/>
    <mergeCell ref="W14:W15"/>
    <mergeCell ref="B16:B17"/>
    <mergeCell ref="C16:C17"/>
    <mergeCell ref="D16:D17"/>
    <mergeCell ref="E16:E17"/>
    <mergeCell ref="F16:F17"/>
    <mergeCell ref="G16:G17"/>
    <mergeCell ref="U16:U17"/>
    <mergeCell ref="V16:V17"/>
    <mergeCell ref="W16:W17"/>
    <mergeCell ref="B18:B19"/>
    <mergeCell ref="C18:C19"/>
    <mergeCell ref="D18:D19"/>
    <mergeCell ref="E18:E19"/>
    <mergeCell ref="F18:F19"/>
    <mergeCell ref="G18:G19"/>
    <mergeCell ref="U18:U19"/>
    <mergeCell ref="V18:V19"/>
    <mergeCell ref="W18:W19"/>
    <mergeCell ref="B20:B21"/>
    <mergeCell ref="C20:C21"/>
    <mergeCell ref="D20:D21"/>
    <mergeCell ref="E20:E21"/>
    <mergeCell ref="F20:F21"/>
    <mergeCell ref="G20:G21"/>
    <mergeCell ref="U20:U21"/>
    <mergeCell ref="V20:V21"/>
    <mergeCell ref="W20:W21"/>
    <mergeCell ref="B22:B23"/>
    <mergeCell ref="C22:C23"/>
    <mergeCell ref="D22:D23"/>
    <mergeCell ref="E22:E23"/>
    <mergeCell ref="F22:F23"/>
    <mergeCell ref="G22:G23"/>
    <mergeCell ref="U22:U23"/>
    <mergeCell ref="V22:V23"/>
    <mergeCell ref="W22:W23"/>
    <mergeCell ref="B24:B25"/>
    <mergeCell ref="C24:C25"/>
    <mergeCell ref="D24:D25"/>
    <mergeCell ref="E24:E25"/>
    <mergeCell ref="F24:F25"/>
    <mergeCell ref="G24:G25"/>
    <mergeCell ref="U24:U25"/>
    <mergeCell ref="V24:V25"/>
    <mergeCell ref="W24:W25"/>
    <mergeCell ref="B26:B27"/>
    <mergeCell ref="C26:C27"/>
    <mergeCell ref="D26:D27"/>
    <mergeCell ref="E26:E27"/>
    <mergeCell ref="F26:F27"/>
    <mergeCell ref="G26:G27"/>
    <mergeCell ref="B28:B29"/>
    <mergeCell ref="C28:C29"/>
    <mergeCell ref="D28:D29"/>
    <mergeCell ref="E28:E29"/>
    <mergeCell ref="F28:F29"/>
    <mergeCell ref="G28:G29"/>
    <mergeCell ref="U26:U27"/>
    <mergeCell ref="V26:V27"/>
    <mergeCell ref="W26:W27"/>
    <mergeCell ref="U28:U29"/>
    <mergeCell ref="U32:U33"/>
    <mergeCell ref="V32:V33"/>
    <mergeCell ref="W32:W33"/>
    <mergeCell ref="V28:V29"/>
    <mergeCell ref="W28:W29"/>
    <mergeCell ref="B30:B31"/>
    <mergeCell ref="C30:C31"/>
    <mergeCell ref="D30:D31"/>
    <mergeCell ref="E30:E31"/>
    <mergeCell ref="F30:F31"/>
    <mergeCell ref="B40:B41"/>
    <mergeCell ref="B37:B38"/>
    <mergeCell ref="W30:W31"/>
    <mergeCell ref="B32:B33"/>
    <mergeCell ref="C32:C33"/>
    <mergeCell ref="D32:D33"/>
    <mergeCell ref="E32:E33"/>
    <mergeCell ref="F32:F33"/>
    <mergeCell ref="G32:G33"/>
    <mergeCell ref="G30:G31"/>
    <mergeCell ref="U30:U31"/>
    <mergeCell ref="V30:V31"/>
  </mergeCells>
  <phoneticPr fontId="2"/>
  <dataValidations count="4">
    <dataValidation type="list" allowBlank="1" showDropDown="1" showInputMessage="1" showErrorMessage="1" sqref="E10:E21" xr:uid="{6C9F0BF1-A229-4D92-8355-1A35F3799E81}">
      <formula1>INDIRECT($AB$2)</formula1>
    </dataValidation>
    <dataValidation type="list" allowBlank="1" showInputMessage="1" showErrorMessage="1" sqref="I10 I12 I14 I16 I18 I20 I22 I24 I26 I28 I30 I32" xr:uid="{83A0725E-C463-4529-B7CD-0E500155D316}">
      <formula1>"880,1370"</formula1>
    </dataValidation>
    <dataValidation type="list" allowBlank="1" showInputMessage="1" showErrorMessage="1" sqref="L10 L12 L14 L16 L18 L20 L22 L24 L26 L28 L30 L32" xr:uid="{E4B714F7-1BD4-4EEE-9B1F-71EB30074DF3}">
      <formula1>"550,1370"</formula1>
    </dataValidation>
    <dataValidation type="list" allowBlank="1" showInputMessage="1" showErrorMessage="1" sqref="R10 R12 R14 R16 R18 R20 R22 R24 R26 R28 R30 R32" xr:uid="{1FF1AB3E-1504-40F6-83B7-3D4382CB34CD}">
      <formula1>"0,430"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948E024-8FE0-45B2-8001-FC995685D4BA}">
          <x14:formula1>
            <xm:f>INDIRECT('1氏名'!$AF$2:$AG$2)</xm:f>
          </x14:formula1>
          <xm:sqref>O10 O12 O14 O16 O18 O20 O22 O24 O26 O28 O30 O32</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6666FF"/>
    <pageSetUpPr fitToPage="1"/>
  </sheetPr>
  <dimension ref="A1:Y75"/>
  <sheetViews>
    <sheetView view="pageBreakPreview" zoomScale="70" zoomScaleNormal="100" zoomScaleSheetLayoutView="7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105</v>
      </c>
      <c r="P1" s="236"/>
      <c r="Q1" s="236"/>
      <c r="R1" s="236"/>
      <c r="S1" s="236"/>
      <c r="T1" s="236"/>
      <c r="U1" s="236"/>
      <c r="V1" s="236"/>
      <c r="W1" s="236"/>
    </row>
    <row r="2" spans="1:25" ht="20.100000000000001" customHeight="1">
      <c r="A2" s="1" t="s">
        <v>0</v>
      </c>
      <c r="B2" s="4" t="s">
        <v>72</v>
      </c>
      <c r="C2" s="235"/>
      <c r="D2" s="235"/>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54">
        <f>'1氏名'!Q4</f>
        <v>0</v>
      </c>
      <c r="R4" s="254"/>
      <c r="S4" s="254"/>
      <c r="T4" s="254"/>
      <c r="U4" s="254"/>
      <c r="V4" s="254"/>
      <c r="W4" s="254"/>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256"/>
      <c r="D8" s="257"/>
      <c r="E8" s="180"/>
      <c r="F8" s="181"/>
      <c r="G8" s="182"/>
      <c r="H8" s="56"/>
      <c r="I8" s="206" t="s">
        <v>7</v>
      </c>
      <c r="J8" s="207"/>
      <c r="K8" s="208"/>
      <c r="L8" s="206" t="s">
        <v>46</v>
      </c>
      <c r="M8" s="207"/>
      <c r="N8" s="208"/>
      <c r="O8" s="206" t="s">
        <v>8</v>
      </c>
      <c r="P8" s="207"/>
      <c r="Q8" s="208"/>
      <c r="R8" s="206" t="s">
        <v>9</v>
      </c>
      <c r="S8" s="207"/>
      <c r="T8" s="208"/>
      <c r="U8" s="209" t="s">
        <v>10</v>
      </c>
      <c r="V8" s="244"/>
      <c r="W8" s="204"/>
    </row>
    <row r="9" spans="1:25" ht="16.5" customHeight="1" thickBot="1">
      <c r="A9" s="5"/>
      <c r="B9" s="255"/>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98">
        <f>K10+K11+N10+N11+Q10+Q11+T10+T11</f>
        <v>0</v>
      </c>
      <c r="V10" s="198">
        <f>G10+U10</f>
        <v>0</v>
      </c>
      <c r="W10" s="198">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199"/>
    </row>
    <row r="12" spans="1:25" ht="20.100000000000001" customHeight="1">
      <c r="A12" s="18"/>
      <c r="B12" s="186" t="s">
        <v>90</v>
      </c>
      <c r="C12" s="222"/>
      <c r="D12" s="190">
        <f>ROUNDDOWN(C12*25%,0)</f>
        <v>0</v>
      </c>
      <c r="E12" s="192"/>
      <c r="F12" s="194"/>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98">
        <f>K12+K13+N12+N13+Q12+Q13+T12+T13</f>
        <v>0</v>
      </c>
      <c r="V12" s="198">
        <f>G12+U12</f>
        <v>0</v>
      </c>
      <c r="W12" s="198">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199"/>
      <c r="X13" s="2"/>
      <c r="Y13" s="2"/>
    </row>
    <row r="14" spans="1:25" ht="20.100000000000001" customHeight="1">
      <c r="B14" s="186" t="s">
        <v>89</v>
      </c>
      <c r="C14" s="222"/>
      <c r="D14" s="190">
        <f>ROUNDDOWN(C14*25%,0)</f>
        <v>0</v>
      </c>
      <c r="E14" s="192"/>
      <c r="F14" s="194"/>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98">
        <f t="shared" ref="U14:U32" si="5">K14+K15+N14+N15+Q14+Q15+T14+T15</f>
        <v>0</v>
      </c>
      <c r="V14" s="198">
        <f>G14+U14</f>
        <v>0</v>
      </c>
      <c r="W14" s="198">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199"/>
      <c r="X15" s="2"/>
      <c r="Y15" s="2"/>
    </row>
    <row r="16" spans="1:25" ht="20.100000000000001" customHeight="1">
      <c r="B16" s="186" t="s">
        <v>91</v>
      </c>
      <c r="C16" s="222"/>
      <c r="D16" s="190">
        <f>ROUNDDOWN(C16*25%,0)</f>
        <v>0</v>
      </c>
      <c r="E16" s="192"/>
      <c r="F16" s="194"/>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98">
        <f t="shared" si="5"/>
        <v>0</v>
      </c>
      <c r="V16" s="198">
        <f>G16+U16</f>
        <v>0</v>
      </c>
      <c r="W16" s="198">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199"/>
      <c r="X17" s="2"/>
      <c r="Y17" s="2"/>
    </row>
    <row r="18" spans="2:25" ht="20.100000000000001" customHeight="1">
      <c r="B18" s="186" t="s">
        <v>92</v>
      </c>
      <c r="C18" s="222"/>
      <c r="D18" s="190">
        <f>ROUNDDOWN(C18*25%,0)</f>
        <v>0</v>
      </c>
      <c r="E18" s="192"/>
      <c r="F18" s="194"/>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98">
        <f t="shared" si="5"/>
        <v>0</v>
      </c>
      <c r="V18" s="198">
        <f>G18+U18</f>
        <v>0</v>
      </c>
      <c r="W18" s="198">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199"/>
      <c r="X19" s="2"/>
      <c r="Y19" s="2"/>
    </row>
    <row r="20" spans="2:25" ht="20.100000000000001" customHeight="1">
      <c r="B20" s="186" t="s">
        <v>93</v>
      </c>
      <c r="C20" s="222"/>
      <c r="D20" s="190">
        <f>ROUNDDOWN(C20*25%,0)</f>
        <v>0</v>
      </c>
      <c r="E20" s="192"/>
      <c r="F20" s="194"/>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98">
        <f t="shared" si="5"/>
        <v>0</v>
      </c>
      <c r="V20" s="198">
        <f>G20+U20</f>
        <v>0</v>
      </c>
      <c r="W20" s="198">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199"/>
      <c r="X21" s="2"/>
      <c r="Y21" s="2"/>
    </row>
    <row r="22" spans="2:25" ht="20.100000000000001" customHeight="1">
      <c r="B22" s="186" t="s">
        <v>94</v>
      </c>
      <c r="C22" s="219"/>
      <c r="D22" s="190">
        <f>ROUNDDOWN(C22*25%,0)</f>
        <v>0</v>
      </c>
      <c r="E22" s="214"/>
      <c r="F22" s="216"/>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98">
        <f t="shared" si="5"/>
        <v>0</v>
      </c>
      <c r="V22" s="198">
        <f>G22+U22</f>
        <v>0</v>
      </c>
      <c r="W22" s="198">
        <f>D22+G22+U22</f>
        <v>0</v>
      </c>
      <c r="X22" s="2"/>
      <c r="Y22" s="2"/>
    </row>
    <row r="23" spans="2:25" ht="20.100000000000001" customHeight="1" thickBot="1">
      <c r="B23" s="187"/>
      <c r="C23" s="213"/>
      <c r="D23" s="191"/>
      <c r="E23" s="215"/>
      <c r="F23" s="217"/>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550</v>
      </c>
      <c r="P23" s="110"/>
      <c r="Q23" s="17">
        <f t="shared" ref="Q23" si="12">O23*P23</f>
        <v>0</v>
      </c>
      <c r="R23" s="105">
        <v>0</v>
      </c>
      <c r="S23" s="110"/>
      <c r="T23" s="17">
        <f>R23*S23</f>
        <v>0</v>
      </c>
      <c r="U23" s="199"/>
      <c r="V23" s="199"/>
      <c r="W23" s="199"/>
      <c r="X23" s="2"/>
      <c r="Y23" s="2"/>
    </row>
    <row r="24" spans="2:25" ht="20.100000000000001" customHeight="1">
      <c r="B24" s="186" t="s">
        <v>95</v>
      </c>
      <c r="C24" s="219"/>
      <c r="D24" s="190">
        <f>ROUNDDOWN(C24*25%,0)</f>
        <v>0</v>
      </c>
      <c r="E24" s="214"/>
      <c r="F24" s="216"/>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98">
        <f t="shared" si="5"/>
        <v>0</v>
      </c>
      <c r="V24" s="198">
        <f>G24+U24</f>
        <v>0</v>
      </c>
      <c r="W24" s="198">
        <f>D24+G24+U24</f>
        <v>0</v>
      </c>
      <c r="X24" s="2"/>
      <c r="Y24" s="2"/>
    </row>
    <row r="25" spans="2:25" ht="20.100000000000001" customHeight="1" thickBot="1">
      <c r="B25" s="187"/>
      <c r="C25" s="213"/>
      <c r="D25" s="191"/>
      <c r="E25" s="215"/>
      <c r="F25" s="217"/>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550</v>
      </c>
      <c r="P25" s="110"/>
      <c r="Q25" s="17">
        <f t="shared" ref="Q25" si="18">O25*P25</f>
        <v>0</v>
      </c>
      <c r="R25" s="105">
        <v>0</v>
      </c>
      <c r="S25" s="110"/>
      <c r="T25" s="17">
        <f>R25*S25</f>
        <v>0</v>
      </c>
      <c r="U25" s="199"/>
      <c r="V25" s="199"/>
      <c r="W25" s="199"/>
      <c r="X25" s="2"/>
      <c r="Y25" s="2"/>
    </row>
    <row r="26" spans="2:25" ht="20.100000000000001" customHeight="1">
      <c r="B26" s="186" t="s">
        <v>96</v>
      </c>
      <c r="C26" s="219"/>
      <c r="D26" s="190">
        <f>ROUNDDOWN(C26*25%,0)</f>
        <v>0</v>
      </c>
      <c r="E26" s="214"/>
      <c r="F26" s="216"/>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98">
        <f t="shared" si="5"/>
        <v>0</v>
      </c>
      <c r="V26" s="198">
        <f>G26+U26</f>
        <v>0</v>
      </c>
      <c r="W26" s="198">
        <f>D26+G26+U26</f>
        <v>0</v>
      </c>
      <c r="X26" s="2"/>
      <c r="Y26" s="2"/>
    </row>
    <row r="27" spans="2:25" ht="20.100000000000001" customHeight="1" thickBot="1">
      <c r="B27" s="187"/>
      <c r="C27" s="213"/>
      <c r="D27" s="191"/>
      <c r="E27" s="215"/>
      <c r="F27" s="217"/>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550</v>
      </c>
      <c r="P27" s="110"/>
      <c r="Q27" s="17">
        <f t="shared" ref="Q27" si="24">O27*P27</f>
        <v>0</v>
      </c>
      <c r="R27" s="105">
        <v>0</v>
      </c>
      <c r="S27" s="110"/>
      <c r="T27" s="17">
        <f>R27*S27</f>
        <v>0</v>
      </c>
      <c r="U27" s="199"/>
      <c r="V27" s="199"/>
      <c r="W27" s="199"/>
      <c r="X27" s="2"/>
      <c r="Y27" s="2"/>
    </row>
    <row r="28" spans="2:25" ht="20.100000000000001" customHeight="1">
      <c r="B28" s="186" t="s">
        <v>97</v>
      </c>
      <c r="C28" s="219"/>
      <c r="D28" s="190">
        <f>ROUNDDOWN(C28*25%,0)</f>
        <v>0</v>
      </c>
      <c r="E28" s="214"/>
      <c r="F28" s="216"/>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98">
        <f t="shared" si="5"/>
        <v>0</v>
      </c>
      <c r="V28" s="198">
        <f>G28+U28</f>
        <v>0</v>
      </c>
      <c r="W28" s="198">
        <f>D28+G28+U28</f>
        <v>0</v>
      </c>
      <c r="X28" s="2"/>
      <c r="Y28" s="2"/>
    </row>
    <row r="29" spans="2:25" ht="20.100000000000001" customHeight="1" thickBot="1">
      <c r="B29" s="187"/>
      <c r="C29" s="213"/>
      <c r="D29" s="191"/>
      <c r="E29" s="215"/>
      <c r="F29" s="217"/>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550</v>
      </c>
      <c r="P29" s="110"/>
      <c r="Q29" s="17">
        <f t="shared" ref="Q29" si="30">O29*P29</f>
        <v>0</v>
      </c>
      <c r="R29" s="105">
        <v>0</v>
      </c>
      <c r="S29" s="110"/>
      <c r="T29" s="17">
        <f>R29*S29</f>
        <v>0</v>
      </c>
      <c r="U29" s="199"/>
      <c r="V29" s="199"/>
      <c r="W29" s="199"/>
      <c r="X29" s="2"/>
      <c r="Y29" s="2"/>
    </row>
    <row r="30" spans="2:25" ht="20.100000000000001" customHeight="1">
      <c r="B30" s="186" t="s">
        <v>98</v>
      </c>
      <c r="C30" s="219"/>
      <c r="D30" s="190">
        <f>ROUNDDOWN(C30*25%,0)</f>
        <v>0</v>
      </c>
      <c r="E30" s="214"/>
      <c r="F30" s="216"/>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98">
        <f t="shared" si="5"/>
        <v>0</v>
      </c>
      <c r="V30" s="198">
        <f>G30+U30</f>
        <v>0</v>
      </c>
      <c r="W30" s="198">
        <f>D30+G30+U30</f>
        <v>0</v>
      </c>
      <c r="X30" s="2"/>
      <c r="Y30" s="2"/>
    </row>
    <row r="31" spans="2:25" ht="20.100000000000001" customHeight="1" thickBot="1">
      <c r="B31" s="187"/>
      <c r="C31" s="213"/>
      <c r="D31" s="191"/>
      <c r="E31" s="215"/>
      <c r="F31" s="217"/>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550</v>
      </c>
      <c r="P31" s="110"/>
      <c r="Q31" s="17">
        <f t="shared" ref="Q31" si="36">O31*P31</f>
        <v>0</v>
      </c>
      <c r="R31" s="105">
        <v>0</v>
      </c>
      <c r="S31" s="110"/>
      <c r="T31" s="17">
        <f>R31*S31</f>
        <v>0</v>
      </c>
      <c r="U31" s="199"/>
      <c r="V31" s="199"/>
      <c r="W31" s="199"/>
      <c r="X31" s="2"/>
      <c r="Y31" s="2"/>
    </row>
    <row r="32" spans="2:25" ht="20.100000000000001" customHeight="1">
      <c r="B32" s="186" t="s">
        <v>99</v>
      </c>
      <c r="C32" s="219"/>
      <c r="D32" s="190">
        <f>ROUNDDOWN(C32*25%,0)</f>
        <v>0</v>
      </c>
      <c r="E32" s="214"/>
      <c r="F32" s="216"/>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98">
        <f t="shared" si="5"/>
        <v>0</v>
      </c>
      <c r="V32" s="198">
        <f>G32+U32</f>
        <v>0</v>
      </c>
      <c r="W32" s="198">
        <f>D32+G32+U32</f>
        <v>0</v>
      </c>
      <c r="X32" s="2"/>
      <c r="Y32" s="2"/>
    </row>
    <row r="33" spans="2:25" ht="20.100000000000001" customHeight="1" thickBot="1">
      <c r="B33" s="187"/>
      <c r="C33" s="213"/>
      <c r="D33" s="191"/>
      <c r="E33" s="215"/>
      <c r="F33" s="217"/>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550</v>
      </c>
      <c r="P33" s="110"/>
      <c r="Q33" s="17">
        <f t="shared" ref="Q33" si="42">O33*P33</f>
        <v>0</v>
      </c>
      <c r="R33" s="105">
        <v>0</v>
      </c>
      <c r="S33" s="110"/>
      <c r="T33" s="17">
        <f>R33*S33</f>
        <v>0</v>
      </c>
      <c r="U33" s="199"/>
      <c r="V33" s="199"/>
      <c r="W33" s="199"/>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166"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3"/>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51" t="s">
        <v>101</v>
      </c>
      <c r="C40" s="142"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52"/>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QLpRjmyMCvenxQ+5FGTx+n04gP3dgyVLJO4usmBDl78DkQINrBGWMnc6YePoxI03E2KMYiB+9oZ5LUP/sNJPbw==" saltValue="U0R9IhhoiKMG5ee8QVbBaw==" spinCount="100000" sheet="1" formatCells="0" selectLockedCells="1"/>
  <mergeCells count="129">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 ref="B10:B11"/>
    <mergeCell ref="C10:C11"/>
    <mergeCell ref="D10:D11"/>
    <mergeCell ref="E10:E11"/>
    <mergeCell ref="F10:F11"/>
    <mergeCell ref="G10:G11"/>
    <mergeCell ref="U10:U11"/>
    <mergeCell ref="V10:V11"/>
    <mergeCell ref="W10:W11"/>
    <mergeCell ref="B12:B13"/>
    <mergeCell ref="C12:C13"/>
    <mergeCell ref="D12:D13"/>
    <mergeCell ref="E12:E13"/>
    <mergeCell ref="F12:F13"/>
    <mergeCell ref="G12:G13"/>
    <mergeCell ref="U12:U13"/>
    <mergeCell ref="V12:V13"/>
    <mergeCell ref="W12:W13"/>
    <mergeCell ref="B14:B15"/>
    <mergeCell ref="C14:C15"/>
    <mergeCell ref="D14:D15"/>
    <mergeCell ref="E14:E15"/>
    <mergeCell ref="F14:F15"/>
    <mergeCell ref="G14:G15"/>
    <mergeCell ref="U14:U15"/>
    <mergeCell ref="V14:V15"/>
    <mergeCell ref="W14:W15"/>
    <mergeCell ref="B16:B17"/>
    <mergeCell ref="C16:C17"/>
    <mergeCell ref="D16:D17"/>
    <mergeCell ref="E16:E17"/>
    <mergeCell ref="F16:F17"/>
    <mergeCell ref="G16:G17"/>
    <mergeCell ref="U16:U17"/>
    <mergeCell ref="V16:V17"/>
    <mergeCell ref="W16:W17"/>
    <mergeCell ref="B18:B19"/>
    <mergeCell ref="C18:C19"/>
    <mergeCell ref="D18:D19"/>
    <mergeCell ref="E18:E19"/>
    <mergeCell ref="F18:F19"/>
    <mergeCell ref="G18:G19"/>
    <mergeCell ref="U18:U19"/>
    <mergeCell ref="V18:V19"/>
    <mergeCell ref="W18:W19"/>
    <mergeCell ref="B20:B21"/>
    <mergeCell ref="C20:C21"/>
    <mergeCell ref="D20:D21"/>
    <mergeCell ref="E20:E21"/>
    <mergeCell ref="F20:F21"/>
    <mergeCell ref="G20:G21"/>
    <mergeCell ref="U20:U21"/>
    <mergeCell ref="V20:V21"/>
    <mergeCell ref="W20:W21"/>
    <mergeCell ref="B22:B23"/>
    <mergeCell ref="C22:C23"/>
    <mergeCell ref="D22:D23"/>
    <mergeCell ref="E22:E23"/>
    <mergeCell ref="F22:F23"/>
    <mergeCell ref="G22:G23"/>
    <mergeCell ref="U22:U23"/>
    <mergeCell ref="V22:V23"/>
    <mergeCell ref="W22:W23"/>
    <mergeCell ref="B24:B25"/>
    <mergeCell ref="C24:C25"/>
    <mergeCell ref="D24:D25"/>
    <mergeCell ref="E24:E25"/>
    <mergeCell ref="F24:F25"/>
    <mergeCell ref="G24:G25"/>
    <mergeCell ref="U24:U25"/>
    <mergeCell ref="V24:V25"/>
    <mergeCell ref="W24:W25"/>
    <mergeCell ref="B26:B27"/>
    <mergeCell ref="C26:C27"/>
    <mergeCell ref="D26:D27"/>
    <mergeCell ref="E26:E27"/>
    <mergeCell ref="F26:F27"/>
    <mergeCell ref="G26:G27"/>
    <mergeCell ref="B28:B29"/>
    <mergeCell ref="C28:C29"/>
    <mergeCell ref="D28:D29"/>
    <mergeCell ref="E28:E29"/>
    <mergeCell ref="F28:F29"/>
    <mergeCell ref="G28:G29"/>
    <mergeCell ref="U26:U27"/>
    <mergeCell ref="V26:V27"/>
    <mergeCell ref="W26:W27"/>
    <mergeCell ref="U28:U29"/>
    <mergeCell ref="U32:U33"/>
    <mergeCell ref="V32:V33"/>
    <mergeCell ref="W32:W33"/>
    <mergeCell ref="V28:V29"/>
    <mergeCell ref="W28:W29"/>
    <mergeCell ref="B30:B31"/>
    <mergeCell ref="C30:C31"/>
    <mergeCell ref="D30:D31"/>
    <mergeCell ref="E30:E31"/>
    <mergeCell ref="F30:F31"/>
    <mergeCell ref="B40:B41"/>
    <mergeCell ref="B37:B38"/>
    <mergeCell ref="W30:W31"/>
    <mergeCell ref="B32:B33"/>
    <mergeCell ref="C32:C33"/>
    <mergeCell ref="D32:D33"/>
    <mergeCell ref="E32:E33"/>
    <mergeCell ref="F32:F33"/>
    <mergeCell ref="G32:G33"/>
    <mergeCell ref="G30:G31"/>
    <mergeCell ref="U30:U31"/>
    <mergeCell ref="V30:V31"/>
  </mergeCells>
  <phoneticPr fontId="2"/>
  <dataValidations count="4">
    <dataValidation type="list" allowBlank="1" showDropDown="1" showInputMessage="1" showErrorMessage="1" sqref="E10:E21" xr:uid="{F1653E42-8F36-4F04-9BDF-02401D331BA4}">
      <formula1>INDIRECT($AB$2)</formula1>
    </dataValidation>
    <dataValidation type="list" allowBlank="1" showInputMessage="1" showErrorMessage="1" sqref="I10 I12 I14 I16 I18 I20 I22 I24 I26 I28 I30 I32" xr:uid="{FC425158-EC09-4088-9B7A-B4948C0668E7}">
      <formula1>"880,1370"</formula1>
    </dataValidation>
    <dataValidation type="list" allowBlank="1" showInputMessage="1" showErrorMessage="1" sqref="L10 L12 L14 L16 L18 L20 L22 L24 L26 L28 L30 L32" xr:uid="{F9C9AD4C-BECA-4D9C-8C4A-9F43E5B52FD9}">
      <formula1>"550,1370"</formula1>
    </dataValidation>
    <dataValidation type="list" allowBlank="1" showInputMessage="1" showErrorMessage="1" sqref="R10 R12 R14 R16 R18 R20 R22 R24 R26 R28 R30 R32" xr:uid="{8D086501-10E6-4D93-B622-7EB010A92025}">
      <formula1>"0,430"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9039BE5-7426-4058-9DC9-8591245572FF}">
          <x14:formula1>
            <xm:f>INDIRECT('1氏名'!$AF$2:$AG$2)</xm:f>
          </x14:formula1>
          <xm:sqref>O10 O12 O14 O16 O18 O20 O22 O24 O26 O28 O30 O32</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6666FF"/>
    <pageSetUpPr fitToPage="1"/>
  </sheetPr>
  <dimension ref="A1:Y75"/>
  <sheetViews>
    <sheetView view="pageBreakPreview" zoomScale="70" zoomScaleNormal="100" zoomScaleSheetLayoutView="7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105</v>
      </c>
      <c r="P1" s="236"/>
      <c r="Q1" s="236"/>
      <c r="R1" s="236"/>
      <c r="S1" s="236"/>
      <c r="T1" s="236"/>
      <c r="U1" s="236"/>
      <c r="V1" s="236"/>
      <c r="W1" s="236"/>
    </row>
    <row r="2" spans="1:25" ht="20.100000000000001" customHeight="1">
      <c r="A2" s="1" t="s">
        <v>0</v>
      </c>
      <c r="B2" s="4" t="s">
        <v>72</v>
      </c>
      <c r="C2" s="235"/>
      <c r="D2" s="235"/>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54">
        <f>'1氏名'!Q4</f>
        <v>0</v>
      </c>
      <c r="R4" s="254"/>
      <c r="S4" s="254"/>
      <c r="T4" s="254"/>
      <c r="U4" s="254"/>
      <c r="V4" s="254"/>
      <c r="W4" s="254"/>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256"/>
      <c r="D8" s="257"/>
      <c r="E8" s="180"/>
      <c r="F8" s="181"/>
      <c r="G8" s="182"/>
      <c r="H8" s="56"/>
      <c r="I8" s="206" t="s">
        <v>7</v>
      </c>
      <c r="J8" s="207"/>
      <c r="K8" s="208"/>
      <c r="L8" s="206" t="s">
        <v>46</v>
      </c>
      <c r="M8" s="207"/>
      <c r="N8" s="208"/>
      <c r="O8" s="206" t="s">
        <v>8</v>
      </c>
      <c r="P8" s="207"/>
      <c r="Q8" s="208"/>
      <c r="R8" s="206" t="s">
        <v>9</v>
      </c>
      <c r="S8" s="207"/>
      <c r="T8" s="208"/>
      <c r="U8" s="209" t="s">
        <v>10</v>
      </c>
      <c r="V8" s="244"/>
      <c r="W8" s="204"/>
    </row>
    <row r="9" spans="1:25" ht="16.5" customHeight="1" thickBot="1">
      <c r="A9" s="5"/>
      <c r="B9" s="255"/>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98">
        <f>K10+K11+N10+N11+Q10+Q11+T10+T11</f>
        <v>0</v>
      </c>
      <c r="V10" s="198">
        <f>G10+U10</f>
        <v>0</v>
      </c>
      <c r="W10" s="198">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199"/>
    </row>
    <row r="12" spans="1:25" ht="20.100000000000001" customHeight="1">
      <c r="A12" s="18"/>
      <c r="B12" s="186" t="s">
        <v>90</v>
      </c>
      <c r="C12" s="222"/>
      <c r="D12" s="190">
        <f>ROUNDDOWN(C12*25%,0)</f>
        <v>0</v>
      </c>
      <c r="E12" s="192"/>
      <c r="F12" s="194"/>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98">
        <f>K12+K13+N12+N13+Q12+Q13+T12+T13</f>
        <v>0</v>
      </c>
      <c r="V12" s="198">
        <f>G12+U12</f>
        <v>0</v>
      </c>
      <c r="W12" s="198">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199"/>
      <c r="X13" s="2"/>
      <c r="Y13" s="2"/>
    </row>
    <row r="14" spans="1:25" ht="20.100000000000001" customHeight="1">
      <c r="B14" s="186" t="s">
        <v>89</v>
      </c>
      <c r="C14" s="222"/>
      <c r="D14" s="190">
        <f>ROUNDDOWN(C14*25%,0)</f>
        <v>0</v>
      </c>
      <c r="E14" s="192"/>
      <c r="F14" s="194"/>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98">
        <f t="shared" ref="U14:U32" si="5">K14+K15+N14+N15+Q14+Q15+T14+T15</f>
        <v>0</v>
      </c>
      <c r="V14" s="198">
        <f>G14+U14</f>
        <v>0</v>
      </c>
      <c r="W14" s="198">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199"/>
      <c r="X15" s="2"/>
      <c r="Y15" s="2"/>
    </row>
    <row r="16" spans="1:25" ht="20.100000000000001" customHeight="1">
      <c r="B16" s="186" t="s">
        <v>91</v>
      </c>
      <c r="C16" s="222"/>
      <c r="D16" s="190">
        <f>ROUNDDOWN(C16*25%,0)</f>
        <v>0</v>
      </c>
      <c r="E16" s="192"/>
      <c r="F16" s="194"/>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98">
        <f t="shared" si="5"/>
        <v>0</v>
      </c>
      <c r="V16" s="198">
        <f>G16+U16</f>
        <v>0</v>
      </c>
      <c r="W16" s="198">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199"/>
      <c r="X17" s="2"/>
      <c r="Y17" s="2"/>
    </row>
    <row r="18" spans="2:25" ht="20.100000000000001" customHeight="1">
      <c r="B18" s="186" t="s">
        <v>92</v>
      </c>
      <c r="C18" s="222"/>
      <c r="D18" s="190">
        <f>ROUNDDOWN(C18*25%,0)</f>
        <v>0</v>
      </c>
      <c r="E18" s="192"/>
      <c r="F18" s="194"/>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98">
        <f t="shared" si="5"/>
        <v>0</v>
      </c>
      <c r="V18" s="198">
        <f>G18+U18</f>
        <v>0</v>
      </c>
      <c r="W18" s="198">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199"/>
      <c r="X19" s="2"/>
      <c r="Y19" s="2"/>
    </row>
    <row r="20" spans="2:25" ht="20.100000000000001" customHeight="1">
      <c r="B20" s="186" t="s">
        <v>93</v>
      </c>
      <c r="C20" s="222"/>
      <c r="D20" s="190">
        <f>ROUNDDOWN(C20*25%,0)</f>
        <v>0</v>
      </c>
      <c r="E20" s="192"/>
      <c r="F20" s="194"/>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98">
        <f t="shared" si="5"/>
        <v>0</v>
      </c>
      <c r="V20" s="198">
        <f>G20+U20</f>
        <v>0</v>
      </c>
      <c r="W20" s="198">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199"/>
      <c r="X21" s="2"/>
      <c r="Y21" s="2"/>
    </row>
    <row r="22" spans="2:25" ht="20.100000000000001" customHeight="1">
      <c r="B22" s="186" t="s">
        <v>94</v>
      </c>
      <c r="C22" s="219"/>
      <c r="D22" s="190">
        <f>ROUNDDOWN(C22*25%,0)</f>
        <v>0</v>
      </c>
      <c r="E22" s="214"/>
      <c r="F22" s="216"/>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98">
        <f t="shared" si="5"/>
        <v>0</v>
      </c>
      <c r="V22" s="198">
        <f>G22+U22</f>
        <v>0</v>
      </c>
      <c r="W22" s="198">
        <f>D22+G22+U22</f>
        <v>0</v>
      </c>
      <c r="X22" s="2"/>
      <c r="Y22" s="2"/>
    </row>
    <row r="23" spans="2:25" ht="20.100000000000001" customHeight="1" thickBot="1">
      <c r="B23" s="187"/>
      <c r="C23" s="213"/>
      <c r="D23" s="191"/>
      <c r="E23" s="215"/>
      <c r="F23" s="217"/>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550</v>
      </c>
      <c r="P23" s="110"/>
      <c r="Q23" s="17">
        <f t="shared" ref="Q23" si="12">O23*P23</f>
        <v>0</v>
      </c>
      <c r="R23" s="105">
        <v>0</v>
      </c>
      <c r="S23" s="110"/>
      <c r="T23" s="17">
        <f>R23*S23</f>
        <v>0</v>
      </c>
      <c r="U23" s="199"/>
      <c r="V23" s="199"/>
      <c r="W23" s="199"/>
      <c r="X23" s="2"/>
      <c r="Y23" s="2"/>
    </row>
    <row r="24" spans="2:25" ht="20.100000000000001" customHeight="1">
      <c r="B24" s="186" t="s">
        <v>95</v>
      </c>
      <c r="C24" s="219"/>
      <c r="D24" s="190">
        <f>ROUNDDOWN(C24*25%,0)</f>
        <v>0</v>
      </c>
      <c r="E24" s="214"/>
      <c r="F24" s="216"/>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98">
        <f t="shared" si="5"/>
        <v>0</v>
      </c>
      <c r="V24" s="198">
        <f>G24+U24</f>
        <v>0</v>
      </c>
      <c r="W24" s="198">
        <f>D24+G24+U24</f>
        <v>0</v>
      </c>
      <c r="X24" s="2"/>
      <c r="Y24" s="2"/>
    </row>
    <row r="25" spans="2:25" ht="20.100000000000001" customHeight="1" thickBot="1">
      <c r="B25" s="187"/>
      <c r="C25" s="213"/>
      <c r="D25" s="191"/>
      <c r="E25" s="215"/>
      <c r="F25" s="217"/>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550</v>
      </c>
      <c r="P25" s="110"/>
      <c r="Q25" s="17">
        <f t="shared" ref="Q25" si="18">O25*P25</f>
        <v>0</v>
      </c>
      <c r="R25" s="105">
        <v>0</v>
      </c>
      <c r="S25" s="110"/>
      <c r="T25" s="17">
        <f>R25*S25</f>
        <v>0</v>
      </c>
      <c r="U25" s="199"/>
      <c r="V25" s="199"/>
      <c r="W25" s="199"/>
      <c r="X25" s="2"/>
      <c r="Y25" s="2"/>
    </row>
    <row r="26" spans="2:25" ht="20.100000000000001" customHeight="1">
      <c r="B26" s="186" t="s">
        <v>96</v>
      </c>
      <c r="C26" s="219"/>
      <c r="D26" s="190">
        <f>ROUNDDOWN(C26*25%,0)</f>
        <v>0</v>
      </c>
      <c r="E26" s="214"/>
      <c r="F26" s="216"/>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98">
        <f t="shared" si="5"/>
        <v>0</v>
      </c>
      <c r="V26" s="198">
        <f>G26+U26</f>
        <v>0</v>
      </c>
      <c r="W26" s="198">
        <f>D26+G26+U26</f>
        <v>0</v>
      </c>
      <c r="X26" s="2"/>
      <c r="Y26" s="2"/>
    </row>
    <row r="27" spans="2:25" ht="20.100000000000001" customHeight="1" thickBot="1">
      <c r="B27" s="187"/>
      <c r="C27" s="213"/>
      <c r="D27" s="191"/>
      <c r="E27" s="215"/>
      <c r="F27" s="217"/>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550</v>
      </c>
      <c r="P27" s="110"/>
      <c r="Q27" s="17">
        <f t="shared" ref="Q27" si="24">O27*P27</f>
        <v>0</v>
      </c>
      <c r="R27" s="105">
        <v>0</v>
      </c>
      <c r="S27" s="110"/>
      <c r="T27" s="17">
        <f>R27*S27</f>
        <v>0</v>
      </c>
      <c r="U27" s="199"/>
      <c r="V27" s="199"/>
      <c r="W27" s="199"/>
      <c r="X27" s="2"/>
      <c r="Y27" s="2"/>
    </row>
    <row r="28" spans="2:25" ht="20.100000000000001" customHeight="1">
      <c r="B28" s="186" t="s">
        <v>97</v>
      </c>
      <c r="C28" s="219"/>
      <c r="D28" s="190">
        <f>ROUNDDOWN(C28*25%,0)</f>
        <v>0</v>
      </c>
      <c r="E28" s="214"/>
      <c r="F28" s="216"/>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98">
        <f t="shared" si="5"/>
        <v>0</v>
      </c>
      <c r="V28" s="198">
        <f>G28+U28</f>
        <v>0</v>
      </c>
      <c r="W28" s="198">
        <f>D28+G28+U28</f>
        <v>0</v>
      </c>
      <c r="X28" s="2"/>
      <c r="Y28" s="2"/>
    </row>
    <row r="29" spans="2:25" ht="20.100000000000001" customHeight="1" thickBot="1">
      <c r="B29" s="187"/>
      <c r="C29" s="213"/>
      <c r="D29" s="191"/>
      <c r="E29" s="215"/>
      <c r="F29" s="217"/>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550</v>
      </c>
      <c r="P29" s="110"/>
      <c r="Q29" s="17">
        <f t="shared" ref="Q29" si="30">O29*P29</f>
        <v>0</v>
      </c>
      <c r="R29" s="105">
        <v>0</v>
      </c>
      <c r="S29" s="110"/>
      <c r="T29" s="17">
        <f>R29*S29</f>
        <v>0</v>
      </c>
      <c r="U29" s="199"/>
      <c r="V29" s="199"/>
      <c r="W29" s="199"/>
      <c r="X29" s="2"/>
      <c r="Y29" s="2"/>
    </row>
    <row r="30" spans="2:25" ht="20.100000000000001" customHeight="1">
      <c r="B30" s="186" t="s">
        <v>98</v>
      </c>
      <c r="C30" s="219"/>
      <c r="D30" s="190">
        <f>ROUNDDOWN(C30*25%,0)</f>
        <v>0</v>
      </c>
      <c r="E30" s="214"/>
      <c r="F30" s="216"/>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98">
        <f t="shared" si="5"/>
        <v>0</v>
      </c>
      <c r="V30" s="198">
        <f>G30+U30</f>
        <v>0</v>
      </c>
      <c r="W30" s="198">
        <f>D30+G30+U30</f>
        <v>0</v>
      </c>
      <c r="X30" s="2"/>
      <c r="Y30" s="2"/>
    </row>
    <row r="31" spans="2:25" ht="20.100000000000001" customHeight="1" thickBot="1">
      <c r="B31" s="187"/>
      <c r="C31" s="213"/>
      <c r="D31" s="191"/>
      <c r="E31" s="215"/>
      <c r="F31" s="217"/>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550</v>
      </c>
      <c r="P31" s="110"/>
      <c r="Q31" s="17">
        <f t="shared" ref="Q31" si="36">O31*P31</f>
        <v>0</v>
      </c>
      <c r="R31" s="105">
        <v>0</v>
      </c>
      <c r="S31" s="110"/>
      <c r="T31" s="17">
        <f>R31*S31</f>
        <v>0</v>
      </c>
      <c r="U31" s="199"/>
      <c r="V31" s="199"/>
      <c r="W31" s="199"/>
      <c r="X31" s="2"/>
      <c r="Y31" s="2"/>
    </row>
    <row r="32" spans="2:25" ht="20.100000000000001" customHeight="1">
      <c r="B32" s="186" t="s">
        <v>99</v>
      </c>
      <c r="C32" s="219"/>
      <c r="D32" s="190">
        <f>ROUNDDOWN(C32*25%,0)</f>
        <v>0</v>
      </c>
      <c r="E32" s="214"/>
      <c r="F32" s="216"/>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98">
        <f t="shared" si="5"/>
        <v>0</v>
      </c>
      <c r="V32" s="198">
        <f>G32+U32</f>
        <v>0</v>
      </c>
      <c r="W32" s="198">
        <f>D32+G32+U32</f>
        <v>0</v>
      </c>
      <c r="X32" s="2"/>
      <c r="Y32" s="2"/>
    </row>
    <row r="33" spans="2:25" ht="20.100000000000001" customHeight="1" thickBot="1">
      <c r="B33" s="187"/>
      <c r="C33" s="213"/>
      <c r="D33" s="191"/>
      <c r="E33" s="215"/>
      <c r="F33" s="217"/>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550</v>
      </c>
      <c r="P33" s="110"/>
      <c r="Q33" s="17">
        <f t="shared" ref="Q33" si="42">O33*P33</f>
        <v>0</v>
      </c>
      <c r="R33" s="105">
        <v>0</v>
      </c>
      <c r="S33" s="110"/>
      <c r="T33" s="17">
        <f>R33*S33</f>
        <v>0</v>
      </c>
      <c r="U33" s="199"/>
      <c r="V33" s="199"/>
      <c r="W33" s="199"/>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166"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3"/>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51" t="s">
        <v>101</v>
      </c>
      <c r="C40" s="142"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52"/>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Yzp7+lEQsD+NctYLN36uT70oSZQagcKnR/KwXMpmXJHUCBLV5kzfd8zjTWZA1PI73dMM/v0HCPwFBAUa8dU2BA==" saltValue="hQABNateFBIZTFScheQzZA==" spinCount="100000" sheet="1" formatCells="0" selectLockedCells="1"/>
  <mergeCells count="129">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 ref="B10:B11"/>
    <mergeCell ref="C10:C11"/>
    <mergeCell ref="D10:D11"/>
    <mergeCell ref="E10:E11"/>
    <mergeCell ref="F10:F11"/>
    <mergeCell ref="G10:G11"/>
    <mergeCell ref="U10:U11"/>
    <mergeCell ref="V10:V11"/>
    <mergeCell ref="W10:W11"/>
    <mergeCell ref="B12:B13"/>
    <mergeCell ref="C12:C13"/>
    <mergeCell ref="D12:D13"/>
    <mergeCell ref="E12:E13"/>
    <mergeCell ref="F12:F13"/>
    <mergeCell ref="G12:G13"/>
    <mergeCell ref="U12:U13"/>
    <mergeCell ref="V12:V13"/>
    <mergeCell ref="W12:W13"/>
    <mergeCell ref="B14:B15"/>
    <mergeCell ref="C14:C15"/>
    <mergeCell ref="D14:D15"/>
    <mergeCell ref="E14:E15"/>
    <mergeCell ref="F14:F15"/>
    <mergeCell ref="G14:G15"/>
    <mergeCell ref="U14:U15"/>
    <mergeCell ref="V14:V15"/>
    <mergeCell ref="W14:W15"/>
    <mergeCell ref="B16:B17"/>
    <mergeCell ref="C16:C17"/>
    <mergeCell ref="D16:D17"/>
    <mergeCell ref="E16:E17"/>
    <mergeCell ref="F16:F17"/>
    <mergeCell ref="G16:G17"/>
    <mergeCell ref="U16:U17"/>
    <mergeCell ref="V16:V17"/>
    <mergeCell ref="W16:W17"/>
    <mergeCell ref="B18:B19"/>
    <mergeCell ref="C18:C19"/>
    <mergeCell ref="D18:D19"/>
    <mergeCell ref="E18:E19"/>
    <mergeCell ref="F18:F19"/>
    <mergeCell ref="G18:G19"/>
    <mergeCell ref="U18:U19"/>
    <mergeCell ref="V18:V19"/>
    <mergeCell ref="W18:W19"/>
    <mergeCell ref="B20:B21"/>
    <mergeCell ref="C20:C21"/>
    <mergeCell ref="D20:D21"/>
    <mergeCell ref="E20:E21"/>
    <mergeCell ref="F20:F21"/>
    <mergeCell ref="G20:G21"/>
    <mergeCell ref="U20:U21"/>
    <mergeCell ref="V20:V21"/>
    <mergeCell ref="W20:W21"/>
    <mergeCell ref="B22:B23"/>
    <mergeCell ref="C22:C23"/>
    <mergeCell ref="D22:D23"/>
    <mergeCell ref="E22:E23"/>
    <mergeCell ref="F22:F23"/>
    <mergeCell ref="G22:G23"/>
    <mergeCell ref="U22:U23"/>
    <mergeCell ref="V22:V23"/>
    <mergeCell ref="W22:W23"/>
    <mergeCell ref="B24:B25"/>
    <mergeCell ref="C24:C25"/>
    <mergeCell ref="D24:D25"/>
    <mergeCell ref="E24:E25"/>
    <mergeCell ref="F24:F25"/>
    <mergeCell ref="G24:G25"/>
    <mergeCell ref="U24:U25"/>
    <mergeCell ref="V24:V25"/>
    <mergeCell ref="W24:W25"/>
    <mergeCell ref="B26:B27"/>
    <mergeCell ref="C26:C27"/>
    <mergeCell ref="D26:D27"/>
    <mergeCell ref="E26:E27"/>
    <mergeCell ref="F26:F27"/>
    <mergeCell ref="G26:G27"/>
    <mergeCell ref="B28:B29"/>
    <mergeCell ref="C28:C29"/>
    <mergeCell ref="D28:D29"/>
    <mergeCell ref="E28:E29"/>
    <mergeCell ref="F28:F29"/>
    <mergeCell ref="G28:G29"/>
    <mergeCell ref="U26:U27"/>
    <mergeCell ref="V26:V27"/>
    <mergeCell ref="W26:W27"/>
    <mergeCell ref="U28:U29"/>
    <mergeCell ref="U32:U33"/>
    <mergeCell ref="V32:V33"/>
    <mergeCell ref="W32:W33"/>
    <mergeCell ref="V28:V29"/>
    <mergeCell ref="W28:W29"/>
    <mergeCell ref="B30:B31"/>
    <mergeCell ref="C30:C31"/>
    <mergeCell ref="D30:D31"/>
    <mergeCell ref="E30:E31"/>
    <mergeCell ref="F30:F31"/>
    <mergeCell ref="B40:B41"/>
    <mergeCell ref="B37:B38"/>
    <mergeCell ref="W30:W31"/>
    <mergeCell ref="B32:B33"/>
    <mergeCell ref="C32:C33"/>
    <mergeCell ref="D32:D33"/>
    <mergeCell ref="E32:E33"/>
    <mergeCell ref="F32:F33"/>
    <mergeCell ref="G32:G33"/>
    <mergeCell ref="G30:G31"/>
    <mergeCell ref="U30:U31"/>
    <mergeCell ref="V30:V31"/>
  </mergeCells>
  <phoneticPr fontId="2"/>
  <dataValidations count="4">
    <dataValidation type="list" allowBlank="1" showDropDown="1" showInputMessage="1" showErrorMessage="1" sqref="E10:E21" xr:uid="{B791EFA3-61D9-4FB6-B589-AC905D5AFF1A}">
      <formula1>INDIRECT($AB$2)</formula1>
    </dataValidation>
    <dataValidation type="list" allowBlank="1" showInputMessage="1" showErrorMessage="1" sqref="I10 I12 I14 I16 I18 I20 I22 I24 I26 I28 I30 I32" xr:uid="{EE623B12-7759-4703-9B18-7D090D37A9EC}">
      <formula1>"880,1370"</formula1>
    </dataValidation>
    <dataValidation type="list" allowBlank="1" showInputMessage="1" showErrorMessage="1" sqref="L10 L12 L14 L16 L18 L20 L22 L24 L26 L28 L30 L32" xr:uid="{F663F4BC-9A2E-41BC-AE6F-24C9BFD99C75}">
      <formula1>"550,1370"</formula1>
    </dataValidation>
    <dataValidation type="list" allowBlank="1" showInputMessage="1" showErrorMessage="1" sqref="R10 R12 R14 R16 R18 R20 R22 R24 R26 R28 R30 R32" xr:uid="{9574C6DD-55F4-4C98-827B-4917473E2083}">
      <formula1>"0,430"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94AB39F-0300-44A6-BCA3-CD5D0626E3D2}">
          <x14:formula1>
            <xm:f>INDIRECT('1氏名'!$AF$2:$AG$2)</xm:f>
          </x14:formula1>
          <xm:sqref>O10 O12 O14 O16 O18 O20 O22 O24 O26 O28 O30 O32</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6666FF"/>
    <pageSetUpPr fitToPage="1"/>
  </sheetPr>
  <dimension ref="A1:Y75"/>
  <sheetViews>
    <sheetView view="pageBreakPreview" zoomScale="70" zoomScaleNormal="100" zoomScaleSheetLayoutView="7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105</v>
      </c>
      <c r="P1" s="236"/>
      <c r="Q1" s="236"/>
      <c r="R1" s="236"/>
      <c r="S1" s="236"/>
      <c r="T1" s="236"/>
      <c r="U1" s="236"/>
      <c r="V1" s="236"/>
      <c r="W1" s="236"/>
    </row>
    <row r="2" spans="1:25" ht="20.100000000000001" customHeight="1">
      <c r="A2" s="1" t="s">
        <v>0</v>
      </c>
      <c r="B2" s="4" t="s">
        <v>72</v>
      </c>
      <c r="C2" s="235"/>
      <c r="D2" s="235"/>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54">
        <f>'1氏名'!Q4</f>
        <v>0</v>
      </c>
      <c r="R4" s="254"/>
      <c r="S4" s="254"/>
      <c r="T4" s="254"/>
      <c r="U4" s="254"/>
      <c r="V4" s="254"/>
      <c r="W4" s="254"/>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256"/>
      <c r="D8" s="257"/>
      <c r="E8" s="180"/>
      <c r="F8" s="181"/>
      <c r="G8" s="182"/>
      <c r="H8" s="56"/>
      <c r="I8" s="206" t="s">
        <v>7</v>
      </c>
      <c r="J8" s="207"/>
      <c r="K8" s="208"/>
      <c r="L8" s="206" t="s">
        <v>46</v>
      </c>
      <c r="M8" s="207"/>
      <c r="N8" s="208"/>
      <c r="O8" s="206" t="s">
        <v>8</v>
      </c>
      <c r="P8" s="207"/>
      <c r="Q8" s="208"/>
      <c r="R8" s="206" t="s">
        <v>9</v>
      </c>
      <c r="S8" s="207"/>
      <c r="T8" s="208"/>
      <c r="U8" s="209" t="s">
        <v>10</v>
      </c>
      <c r="V8" s="244"/>
      <c r="W8" s="204"/>
    </row>
    <row r="9" spans="1:25" ht="16.5" customHeight="1" thickBot="1">
      <c r="A9" s="5"/>
      <c r="B9" s="255"/>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98">
        <f>K10+K11+N10+N11+Q10+Q11+T10+T11</f>
        <v>0</v>
      </c>
      <c r="V10" s="198">
        <f>G10+U10</f>
        <v>0</v>
      </c>
      <c r="W10" s="198">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199"/>
    </row>
    <row r="12" spans="1:25" ht="20.100000000000001" customHeight="1">
      <c r="A12" s="18"/>
      <c r="B12" s="186" t="s">
        <v>90</v>
      </c>
      <c r="C12" s="222"/>
      <c r="D12" s="190">
        <f>ROUNDDOWN(C12*25%,0)</f>
        <v>0</v>
      </c>
      <c r="E12" s="192"/>
      <c r="F12" s="194"/>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98">
        <f>K12+K13+N12+N13+Q12+Q13+T12+T13</f>
        <v>0</v>
      </c>
      <c r="V12" s="198">
        <f>G12+U12</f>
        <v>0</v>
      </c>
      <c r="W12" s="198">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199"/>
      <c r="X13" s="2"/>
      <c r="Y13" s="2"/>
    </row>
    <row r="14" spans="1:25" ht="20.100000000000001" customHeight="1">
      <c r="B14" s="186" t="s">
        <v>89</v>
      </c>
      <c r="C14" s="222"/>
      <c r="D14" s="190">
        <f>ROUNDDOWN(C14*25%,0)</f>
        <v>0</v>
      </c>
      <c r="E14" s="192"/>
      <c r="F14" s="194"/>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98">
        <f t="shared" ref="U14:U32" si="5">K14+K15+N14+N15+Q14+Q15+T14+T15</f>
        <v>0</v>
      </c>
      <c r="V14" s="198">
        <f>G14+U14</f>
        <v>0</v>
      </c>
      <c r="W14" s="198">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199"/>
      <c r="X15" s="2"/>
      <c r="Y15" s="2"/>
    </row>
    <row r="16" spans="1:25" ht="20.100000000000001" customHeight="1">
      <c r="B16" s="186" t="s">
        <v>91</v>
      </c>
      <c r="C16" s="222"/>
      <c r="D16" s="190">
        <f>ROUNDDOWN(C16*25%,0)</f>
        <v>0</v>
      </c>
      <c r="E16" s="192"/>
      <c r="F16" s="194"/>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98">
        <f t="shared" si="5"/>
        <v>0</v>
      </c>
      <c r="V16" s="198">
        <f>G16+U16</f>
        <v>0</v>
      </c>
      <c r="W16" s="198">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199"/>
      <c r="X17" s="2"/>
      <c r="Y17" s="2"/>
    </row>
    <row r="18" spans="2:25" ht="20.100000000000001" customHeight="1">
      <c r="B18" s="186" t="s">
        <v>92</v>
      </c>
      <c r="C18" s="222"/>
      <c r="D18" s="190">
        <f>ROUNDDOWN(C18*25%,0)</f>
        <v>0</v>
      </c>
      <c r="E18" s="192"/>
      <c r="F18" s="194"/>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98">
        <f t="shared" si="5"/>
        <v>0</v>
      </c>
      <c r="V18" s="198">
        <f>G18+U18</f>
        <v>0</v>
      </c>
      <c r="W18" s="198">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199"/>
      <c r="X19" s="2"/>
      <c r="Y19" s="2"/>
    </row>
    <row r="20" spans="2:25" ht="20.100000000000001" customHeight="1">
      <c r="B20" s="186" t="s">
        <v>93</v>
      </c>
      <c r="C20" s="222"/>
      <c r="D20" s="190">
        <f>ROUNDDOWN(C20*25%,0)</f>
        <v>0</v>
      </c>
      <c r="E20" s="192"/>
      <c r="F20" s="194"/>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98">
        <f t="shared" si="5"/>
        <v>0</v>
      </c>
      <c r="V20" s="198">
        <f>G20+U20</f>
        <v>0</v>
      </c>
      <c r="W20" s="198">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199"/>
      <c r="X21" s="2"/>
      <c r="Y21" s="2"/>
    </row>
    <row r="22" spans="2:25" ht="20.100000000000001" customHeight="1">
      <c r="B22" s="186" t="s">
        <v>94</v>
      </c>
      <c r="C22" s="219"/>
      <c r="D22" s="190">
        <f>ROUNDDOWN(C22*25%,0)</f>
        <v>0</v>
      </c>
      <c r="E22" s="214"/>
      <c r="F22" s="216"/>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98">
        <f t="shared" si="5"/>
        <v>0</v>
      </c>
      <c r="V22" s="198">
        <f>G22+U22</f>
        <v>0</v>
      </c>
      <c r="W22" s="198">
        <f>D22+G22+U22</f>
        <v>0</v>
      </c>
      <c r="X22" s="2"/>
      <c r="Y22" s="2"/>
    </row>
    <row r="23" spans="2:25" ht="20.100000000000001" customHeight="1" thickBot="1">
      <c r="B23" s="187"/>
      <c r="C23" s="213"/>
      <c r="D23" s="191"/>
      <c r="E23" s="215"/>
      <c r="F23" s="217"/>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550</v>
      </c>
      <c r="P23" s="110"/>
      <c r="Q23" s="17">
        <f t="shared" ref="Q23" si="12">O23*P23</f>
        <v>0</v>
      </c>
      <c r="R23" s="105">
        <v>0</v>
      </c>
      <c r="S23" s="110"/>
      <c r="T23" s="17">
        <f>R23*S23</f>
        <v>0</v>
      </c>
      <c r="U23" s="199"/>
      <c r="V23" s="199"/>
      <c r="W23" s="199"/>
      <c r="X23" s="2"/>
      <c r="Y23" s="2"/>
    </row>
    <row r="24" spans="2:25" ht="20.100000000000001" customHeight="1">
      <c r="B24" s="186" t="s">
        <v>95</v>
      </c>
      <c r="C24" s="219"/>
      <c r="D24" s="190">
        <f>ROUNDDOWN(C24*25%,0)</f>
        <v>0</v>
      </c>
      <c r="E24" s="214"/>
      <c r="F24" s="216"/>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98">
        <f t="shared" si="5"/>
        <v>0</v>
      </c>
      <c r="V24" s="198">
        <f>G24+U24</f>
        <v>0</v>
      </c>
      <c r="W24" s="198">
        <f>D24+G24+U24</f>
        <v>0</v>
      </c>
      <c r="X24" s="2"/>
      <c r="Y24" s="2"/>
    </row>
    <row r="25" spans="2:25" ht="20.100000000000001" customHeight="1" thickBot="1">
      <c r="B25" s="187"/>
      <c r="C25" s="213"/>
      <c r="D25" s="191"/>
      <c r="E25" s="215"/>
      <c r="F25" s="217"/>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550</v>
      </c>
      <c r="P25" s="110"/>
      <c r="Q25" s="17">
        <f t="shared" ref="Q25" si="18">O25*P25</f>
        <v>0</v>
      </c>
      <c r="R25" s="105">
        <v>0</v>
      </c>
      <c r="S25" s="110"/>
      <c r="T25" s="17">
        <f>R25*S25</f>
        <v>0</v>
      </c>
      <c r="U25" s="199"/>
      <c r="V25" s="199"/>
      <c r="W25" s="199"/>
      <c r="X25" s="2"/>
      <c r="Y25" s="2"/>
    </row>
    <row r="26" spans="2:25" ht="20.100000000000001" customHeight="1">
      <c r="B26" s="186" t="s">
        <v>96</v>
      </c>
      <c r="C26" s="219"/>
      <c r="D26" s="190">
        <f>ROUNDDOWN(C26*25%,0)</f>
        <v>0</v>
      </c>
      <c r="E26" s="214"/>
      <c r="F26" s="216"/>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98">
        <f t="shared" si="5"/>
        <v>0</v>
      </c>
      <c r="V26" s="198">
        <f>G26+U26</f>
        <v>0</v>
      </c>
      <c r="W26" s="198">
        <f>D26+G26+U26</f>
        <v>0</v>
      </c>
      <c r="X26" s="2"/>
      <c r="Y26" s="2"/>
    </row>
    <row r="27" spans="2:25" ht="20.100000000000001" customHeight="1" thickBot="1">
      <c r="B27" s="187"/>
      <c r="C27" s="213"/>
      <c r="D27" s="191"/>
      <c r="E27" s="215"/>
      <c r="F27" s="217"/>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550</v>
      </c>
      <c r="P27" s="110"/>
      <c r="Q27" s="17">
        <f t="shared" ref="Q27" si="24">O27*P27</f>
        <v>0</v>
      </c>
      <c r="R27" s="105">
        <v>0</v>
      </c>
      <c r="S27" s="110"/>
      <c r="T27" s="17">
        <f>R27*S27</f>
        <v>0</v>
      </c>
      <c r="U27" s="199"/>
      <c r="V27" s="199"/>
      <c r="W27" s="199"/>
      <c r="X27" s="2"/>
      <c r="Y27" s="2"/>
    </row>
    <row r="28" spans="2:25" ht="20.100000000000001" customHeight="1">
      <c r="B28" s="186" t="s">
        <v>97</v>
      </c>
      <c r="C28" s="219"/>
      <c r="D28" s="190">
        <f>ROUNDDOWN(C28*25%,0)</f>
        <v>0</v>
      </c>
      <c r="E28" s="214"/>
      <c r="F28" s="216"/>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98">
        <f t="shared" si="5"/>
        <v>0</v>
      </c>
      <c r="V28" s="198">
        <f>G28+U28</f>
        <v>0</v>
      </c>
      <c r="W28" s="198">
        <f>D28+G28+U28</f>
        <v>0</v>
      </c>
      <c r="X28" s="2"/>
      <c r="Y28" s="2"/>
    </row>
    <row r="29" spans="2:25" ht="20.100000000000001" customHeight="1" thickBot="1">
      <c r="B29" s="187"/>
      <c r="C29" s="213"/>
      <c r="D29" s="191"/>
      <c r="E29" s="215"/>
      <c r="F29" s="217"/>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550</v>
      </c>
      <c r="P29" s="110"/>
      <c r="Q29" s="17">
        <f t="shared" ref="Q29" si="30">O29*P29</f>
        <v>0</v>
      </c>
      <c r="R29" s="105">
        <v>0</v>
      </c>
      <c r="S29" s="110"/>
      <c r="T29" s="17">
        <f>R29*S29</f>
        <v>0</v>
      </c>
      <c r="U29" s="199"/>
      <c r="V29" s="199"/>
      <c r="W29" s="199"/>
      <c r="X29" s="2"/>
      <c r="Y29" s="2"/>
    </row>
    <row r="30" spans="2:25" ht="20.100000000000001" customHeight="1">
      <c r="B30" s="186" t="s">
        <v>98</v>
      </c>
      <c r="C30" s="219"/>
      <c r="D30" s="190">
        <f>ROUNDDOWN(C30*25%,0)</f>
        <v>0</v>
      </c>
      <c r="E30" s="214"/>
      <c r="F30" s="216"/>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98">
        <f t="shared" si="5"/>
        <v>0</v>
      </c>
      <c r="V30" s="198">
        <f>G30+U30</f>
        <v>0</v>
      </c>
      <c r="W30" s="198">
        <f>D30+G30+U30</f>
        <v>0</v>
      </c>
      <c r="X30" s="2"/>
      <c r="Y30" s="2"/>
    </row>
    <row r="31" spans="2:25" ht="20.100000000000001" customHeight="1" thickBot="1">
      <c r="B31" s="187"/>
      <c r="C31" s="213"/>
      <c r="D31" s="191"/>
      <c r="E31" s="215"/>
      <c r="F31" s="217"/>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550</v>
      </c>
      <c r="P31" s="110"/>
      <c r="Q31" s="17">
        <f t="shared" ref="Q31" si="36">O31*P31</f>
        <v>0</v>
      </c>
      <c r="R31" s="105">
        <v>0</v>
      </c>
      <c r="S31" s="110"/>
      <c r="T31" s="17">
        <f>R31*S31</f>
        <v>0</v>
      </c>
      <c r="U31" s="199"/>
      <c r="V31" s="199"/>
      <c r="W31" s="199"/>
      <c r="X31" s="2"/>
      <c r="Y31" s="2"/>
    </row>
    <row r="32" spans="2:25" ht="20.100000000000001" customHeight="1">
      <c r="B32" s="186" t="s">
        <v>99</v>
      </c>
      <c r="C32" s="219"/>
      <c r="D32" s="190">
        <f>ROUNDDOWN(C32*25%,0)</f>
        <v>0</v>
      </c>
      <c r="E32" s="214"/>
      <c r="F32" s="216"/>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98">
        <f t="shared" si="5"/>
        <v>0</v>
      </c>
      <c r="V32" s="198">
        <f>G32+U32</f>
        <v>0</v>
      </c>
      <c r="W32" s="198">
        <f>D32+G32+U32</f>
        <v>0</v>
      </c>
      <c r="X32" s="2"/>
      <c r="Y32" s="2"/>
    </row>
    <row r="33" spans="2:25" ht="20.100000000000001" customHeight="1" thickBot="1">
      <c r="B33" s="187"/>
      <c r="C33" s="213"/>
      <c r="D33" s="191"/>
      <c r="E33" s="215"/>
      <c r="F33" s="217"/>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550</v>
      </c>
      <c r="P33" s="110"/>
      <c r="Q33" s="17">
        <f t="shared" ref="Q33" si="42">O33*P33</f>
        <v>0</v>
      </c>
      <c r="R33" s="105">
        <v>0</v>
      </c>
      <c r="S33" s="110"/>
      <c r="T33" s="17">
        <f>R33*S33</f>
        <v>0</v>
      </c>
      <c r="U33" s="199"/>
      <c r="V33" s="199"/>
      <c r="W33" s="199"/>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166"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3"/>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51" t="s">
        <v>101</v>
      </c>
      <c r="C40" s="142"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52"/>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7psLiHHaJIrB5nOEgyFypkZkUnQ6aY1qxmebsN9Zb7hcVw46qj3ODeDgh+uL2oBvMpq7UfU5Dt/fY+4N/kgEfg==" saltValue="SG992HJyOwWdKNhk0APtlw==" spinCount="100000" sheet="1" formatCells="0" selectLockedCells="1"/>
  <mergeCells count="129">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 ref="B10:B11"/>
    <mergeCell ref="C10:C11"/>
    <mergeCell ref="D10:D11"/>
    <mergeCell ref="E10:E11"/>
    <mergeCell ref="F10:F11"/>
    <mergeCell ref="G10:G11"/>
    <mergeCell ref="U10:U11"/>
    <mergeCell ref="V10:V11"/>
    <mergeCell ref="W10:W11"/>
    <mergeCell ref="B12:B13"/>
    <mergeCell ref="C12:C13"/>
    <mergeCell ref="D12:D13"/>
    <mergeCell ref="E12:E13"/>
    <mergeCell ref="F12:F13"/>
    <mergeCell ref="G12:G13"/>
    <mergeCell ref="U12:U13"/>
    <mergeCell ref="V12:V13"/>
    <mergeCell ref="W12:W13"/>
    <mergeCell ref="B14:B15"/>
    <mergeCell ref="C14:C15"/>
    <mergeCell ref="D14:D15"/>
    <mergeCell ref="E14:E15"/>
    <mergeCell ref="F14:F15"/>
    <mergeCell ref="G14:G15"/>
    <mergeCell ref="U14:U15"/>
    <mergeCell ref="V14:V15"/>
    <mergeCell ref="W14:W15"/>
    <mergeCell ref="B16:B17"/>
    <mergeCell ref="C16:C17"/>
    <mergeCell ref="D16:D17"/>
    <mergeCell ref="E16:E17"/>
    <mergeCell ref="F16:F17"/>
    <mergeCell ref="G16:G17"/>
    <mergeCell ref="U16:U17"/>
    <mergeCell ref="V16:V17"/>
    <mergeCell ref="W16:W17"/>
    <mergeCell ref="B18:B19"/>
    <mergeCell ref="C18:C19"/>
    <mergeCell ref="D18:D19"/>
    <mergeCell ref="E18:E19"/>
    <mergeCell ref="F18:F19"/>
    <mergeCell ref="G18:G19"/>
    <mergeCell ref="U18:U19"/>
    <mergeCell ref="V18:V19"/>
    <mergeCell ref="W18:W19"/>
    <mergeCell ref="B20:B21"/>
    <mergeCell ref="C20:C21"/>
    <mergeCell ref="D20:D21"/>
    <mergeCell ref="E20:E21"/>
    <mergeCell ref="F20:F21"/>
    <mergeCell ref="G20:G21"/>
    <mergeCell ref="U20:U21"/>
    <mergeCell ref="V20:V21"/>
    <mergeCell ref="W20:W21"/>
    <mergeCell ref="B22:B23"/>
    <mergeCell ref="C22:C23"/>
    <mergeCell ref="D22:D23"/>
    <mergeCell ref="E22:E23"/>
    <mergeCell ref="F22:F23"/>
    <mergeCell ref="G22:G23"/>
    <mergeCell ref="U22:U23"/>
    <mergeCell ref="V22:V23"/>
    <mergeCell ref="W22:W23"/>
    <mergeCell ref="B24:B25"/>
    <mergeCell ref="C24:C25"/>
    <mergeCell ref="D24:D25"/>
    <mergeCell ref="E24:E25"/>
    <mergeCell ref="F24:F25"/>
    <mergeCell ref="G24:G25"/>
    <mergeCell ref="U24:U25"/>
    <mergeCell ref="V24:V25"/>
    <mergeCell ref="W24:W25"/>
    <mergeCell ref="B26:B27"/>
    <mergeCell ref="C26:C27"/>
    <mergeCell ref="D26:D27"/>
    <mergeCell ref="E26:E27"/>
    <mergeCell ref="F26:F27"/>
    <mergeCell ref="G26:G27"/>
    <mergeCell ref="B28:B29"/>
    <mergeCell ref="C28:C29"/>
    <mergeCell ref="D28:D29"/>
    <mergeCell ref="E28:E29"/>
    <mergeCell ref="F28:F29"/>
    <mergeCell ref="G28:G29"/>
    <mergeCell ref="U26:U27"/>
    <mergeCell ref="V26:V27"/>
    <mergeCell ref="W26:W27"/>
    <mergeCell ref="U28:U29"/>
    <mergeCell ref="U32:U33"/>
    <mergeCell ref="V32:V33"/>
    <mergeCell ref="W32:W33"/>
    <mergeCell ref="V28:V29"/>
    <mergeCell ref="W28:W29"/>
    <mergeCell ref="B30:B31"/>
    <mergeCell ref="C30:C31"/>
    <mergeCell ref="D30:D31"/>
    <mergeCell ref="E30:E31"/>
    <mergeCell ref="F30:F31"/>
    <mergeCell ref="B40:B41"/>
    <mergeCell ref="B37:B38"/>
    <mergeCell ref="W30:W31"/>
    <mergeCell ref="B32:B33"/>
    <mergeCell ref="C32:C33"/>
    <mergeCell ref="D32:D33"/>
    <mergeCell ref="E32:E33"/>
    <mergeCell ref="F32:F33"/>
    <mergeCell ref="G32:G33"/>
    <mergeCell ref="G30:G31"/>
    <mergeCell ref="U30:U31"/>
    <mergeCell ref="V30:V31"/>
  </mergeCells>
  <phoneticPr fontId="2"/>
  <dataValidations count="4">
    <dataValidation type="list" allowBlank="1" showDropDown="1" showInputMessage="1" showErrorMessage="1" sqref="E10:E21" xr:uid="{4083A42B-3B51-4761-AA60-F64572EB2AFA}">
      <formula1>INDIRECT($AB$2)</formula1>
    </dataValidation>
    <dataValidation type="list" allowBlank="1" showInputMessage="1" showErrorMessage="1" sqref="I10 I12 I14 I16 I18 I20 I22 I24 I26 I28 I30 I32" xr:uid="{A60AC1C0-E6F6-44A7-98E2-B4C0869DD675}">
      <formula1>"880,1370"</formula1>
    </dataValidation>
    <dataValidation type="list" allowBlank="1" showInputMessage="1" showErrorMessage="1" sqref="L10 L12 L14 L16 L18 L20 L22 L24 L26 L28 L30 L32" xr:uid="{48F2C9CB-4802-4572-B275-EBB9D6296ACE}">
      <formula1>"550,1370"</formula1>
    </dataValidation>
    <dataValidation type="list" allowBlank="1" showInputMessage="1" showErrorMessage="1" sqref="R10 R12 R14 R16 R18 R20 R22 R24 R26 R28 R30 R32" xr:uid="{E29EB4FF-CA22-44EE-9D46-C934585919D2}">
      <formula1>"0,430"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B9CD5CF-2B3D-4A23-A90C-E8C38C4C3DBE}">
          <x14:formula1>
            <xm:f>INDIRECT('1氏名'!$AF$2:$AG$2)</xm:f>
          </x14:formula1>
          <xm:sqref>O10 O12 O14 O16 O18 O20 O22 O24 O26 O28 O30 O32</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6666FF"/>
    <pageSetUpPr fitToPage="1"/>
  </sheetPr>
  <dimension ref="A1:Y75"/>
  <sheetViews>
    <sheetView view="pageBreakPreview" zoomScale="70" zoomScaleNormal="100" zoomScaleSheetLayoutView="7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105</v>
      </c>
      <c r="P1" s="236"/>
      <c r="Q1" s="236"/>
      <c r="R1" s="236"/>
      <c r="S1" s="236"/>
      <c r="T1" s="236"/>
      <c r="U1" s="236"/>
      <c r="V1" s="236"/>
      <c r="W1" s="236"/>
    </row>
    <row r="2" spans="1:25" ht="20.100000000000001" customHeight="1">
      <c r="A2" s="1" t="s">
        <v>0</v>
      </c>
      <c r="B2" s="4" t="s">
        <v>72</v>
      </c>
      <c r="C2" s="235"/>
      <c r="D2" s="235"/>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54">
        <f>'1氏名'!Q4</f>
        <v>0</v>
      </c>
      <c r="R4" s="254"/>
      <c r="S4" s="254"/>
      <c r="T4" s="254"/>
      <c r="U4" s="254"/>
      <c r="V4" s="254"/>
      <c r="W4" s="254"/>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256"/>
      <c r="D8" s="257"/>
      <c r="E8" s="180"/>
      <c r="F8" s="181"/>
      <c r="G8" s="182"/>
      <c r="H8" s="56"/>
      <c r="I8" s="206" t="s">
        <v>7</v>
      </c>
      <c r="J8" s="207"/>
      <c r="K8" s="208"/>
      <c r="L8" s="206" t="s">
        <v>46</v>
      </c>
      <c r="M8" s="207"/>
      <c r="N8" s="208"/>
      <c r="O8" s="206" t="s">
        <v>8</v>
      </c>
      <c r="P8" s="207"/>
      <c r="Q8" s="208"/>
      <c r="R8" s="206" t="s">
        <v>9</v>
      </c>
      <c r="S8" s="207"/>
      <c r="T8" s="208"/>
      <c r="U8" s="209" t="s">
        <v>10</v>
      </c>
      <c r="V8" s="244"/>
      <c r="W8" s="204"/>
    </row>
    <row r="9" spans="1:25" ht="16.5" customHeight="1" thickBot="1">
      <c r="A9" s="5"/>
      <c r="B9" s="255"/>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98">
        <f>K10+K11+N10+N11+Q10+Q11+T10+T11</f>
        <v>0</v>
      </c>
      <c r="V10" s="198">
        <f>G10+U10</f>
        <v>0</v>
      </c>
      <c r="W10" s="198">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199"/>
    </row>
    <row r="12" spans="1:25" ht="20.100000000000001" customHeight="1">
      <c r="A12" s="18"/>
      <c r="B12" s="186" t="s">
        <v>90</v>
      </c>
      <c r="C12" s="222"/>
      <c r="D12" s="190">
        <f>ROUNDDOWN(C12*25%,0)</f>
        <v>0</v>
      </c>
      <c r="E12" s="192"/>
      <c r="F12" s="194"/>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98">
        <f>K12+K13+N12+N13+Q12+Q13+T12+T13</f>
        <v>0</v>
      </c>
      <c r="V12" s="198">
        <f>G12+U12</f>
        <v>0</v>
      </c>
      <c r="W12" s="198">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199"/>
      <c r="X13" s="2"/>
      <c r="Y13" s="2"/>
    </row>
    <row r="14" spans="1:25" ht="20.100000000000001" customHeight="1">
      <c r="B14" s="186" t="s">
        <v>89</v>
      </c>
      <c r="C14" s="222"/>
      <c r="D14" s="190">
        <f>ROUNDDOWN(C14*25%,0)</f>
        <v>0</v>
      </c>
      <c r="E14" s="192"/>
      <c r="F14" s="194"/>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98">
        <f t="shared" ref="U14:U32" si="5">K14+K15+N14+N15+Q14+Q15+T14+T15</f>
        <v>0</v>
      </c>
      <c r="V14" s="198">
        <f>G14+U14</f>
        <v>0</v>
      </c>
      <c r="W14" s="198">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199"/>
      <c r="X15" s="2"/>
      <c r="Y15" s="2"/>
    </row>
    <row r="16" spans="1:25" ht="20.100000000000001" customHeight="1">
      <c r="B16" s="186" t="s">
        <v>91</v>
      </c>
      <c r="C16" s="222"/>
      <c r="D16" s="190">
        <f>ROUNDDOWN(C16*25%,0)</f>
        <v>0</v>
      </c>
      <c r="E16" s="192"/>
      <c r="F16" s="194"/>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98">
        <f t="shared" si="5"/>
        <v>0</v>
      </c>
      <c r="V16" s="198">
        <f>G16+U16</f>
        <v>0</v>
      </c>
      <c r="W16" s="198">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199"/>
      <c r="X17" s="2"/>
      <c r="Y17" s="2"/>
    </row>
    <row r="18" spans="2:25" ht="20.100000000000001" customHeight="1">
      <c r="B18" s="186" t="s">
        <v>92</v>
      </c>
      <c r="C18" s="222"/>
      <c r="D18" s="190">
        <f>ROUNDDOWN(C18*25%,0)</f>
        <v>0</v>
      </c>
      <c r="E18" s="192"/>
      <c r="F18" s="194"/>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98">
        <f t="shared" si="5"/>
        <v>0</v>
      </c>
      <c r="V18" s="198">
        <f>G18+U18</f>
        <v>0</v>
      </c>
      <c r="W18" s="198">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199"/>
      <c r="X19" s="2"/>
      <c r="Y19" s="2"/>
    </row>
    <row r="20" spans="2:25" ht="20.100000000000001" customHeight="1">
      <c r="B20" s="186" t="s">
        <v>93</v>
      </c>
      <c r="C20" s="222"/>
      <c r="D20" s="190">
        <f>ROUNDDOWN(C20*25%,0)</f>
        <v>0</v>
      </c>
      <c r="E20" s="192"/>
      <c r="F20" s="194"/>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98">
        <f t="shared" si="5"/>
        <v>0</v>
      </c>
      <c r="V20" s="198">
        <f>G20+U20</f>
        <v>0</v>
      </c>
      <c r="W20" s="198">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199"/>
      <c r="X21" s="2"/>
      <c r="Y21" s="2"/>
    </row>
    <row r="22" spans="2:25" ht="20.100000000000001" customHeight="1">
      <c r="B22" s="186" t="s">
        <v>94</v>
      </c>
      <c r="C22" s="219"/>
      <c r="D22" s="190">
        <f>ROUNDDOWN(C22*25%,0)</f>
        <v>0</v>
      </c>
      <c r="E22" s="214"/>
      <c r="F22" s="216"/>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98">
        <f t="shared" si="5"/>
        <v>0</v>
      </c>
      <c r="V22" s="198">
        <f>G22+U22</f>
        <v>0</v>
      </c>
      <c r="W22" s="198">
        <f>D22+G22+U22</f>
        <v>0</v>
      </c>
      <c r="X22" s="2"/>
      <c r="Y22" s="2"/>
    </row>
    <row r="23" spans="2:25" ht="20.100000000000001" customHeight="1" thickBot="1">
      <c r="B23" s="187"/>
      <c r="C23" s="213"/>
      <c r="D23" s="191"/>
      <c r="E23" s="215"/>
      <c r="F23" s="217"/>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550</v>
      </c>
      <c r="P23" s="110"/>
      <c r="Q23" s="17">
        <f t="shared" ref="Q23" si="12">O23*P23</f>
        <v>0</v>
      </c>
      <c r="R23" s="105">
        <v>0</v>
      </c>
      <c r="S23" s="110"/>
      <c r="T23" s="17">
        <f>R23*S23</f>
        <v>0</v>
      </c>
      <c r="U23" s="199"/>
      <c r="V23" s="199"/>
      <c r="W23" s="199"/>
      <c r="X23" s="2"/>
      <c r="Y23" s="2"/>
    </row>
    <row r="24" spans="2:25" ht="20.100000000000001" customHeight="1">
      <c r="B24" s="186" t="s">
        <v>95</v>
      </c>
      <c r="C24" s="219"/>
      <c r="D24" s="190">
        <f>ROUNDDOWN(C24*25%,0)</f>
        <v>0</v>
      </c>
      <c r="E24" s="214"/>
      <c r="F24" s="216"/>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98">
        <f t="shared" si="5"/>
        <v>0</v>
      </c>
      <c r="V24" s="198">
        <f>G24+U24</f>
        <v>0</v>
      </c>
      <c r="W24" s="198">
        <f>D24+G24+U24</f>
        <v>0</v>
      </c>
      <c r="X24" s="2"/>
      <c r="Y24" s="2"/>
    </row>
    <row r="25" spans="2:25" ht="20.100000000000001" customHeight="1" thickBot="1">
      <c r="B25" s="187"/>
      <c r="C25" s="213"/>
      <c r="D25" s="191"/>
      <c r="E25" s="215"/>
      <c r="F25" s="217"/>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550</v>
      </c>
      <c r="P25" s="110"/>
      <c r="Q25" s="17">
        <f t="shared" ref="Q25" si="18">O25*P25</f>
        <v>0</v>
      </c>
      <c r="R25" s="105">
        <v>0</v>
      </c>
      <c r="S25" s="110"/>
      <c r="T25" s="17">
        <f>R25*S25</f>
        <v>0</v>
      </c>
      <c r="U25" s="199"/>
      <c r="V25" s="199"/>
      <c r="W25" s="199"/>
      <c r="X25" s="2"/>
      <c r="Y25" s="2"/>
    </row>
    <row r="26" spans="2:25" ht="20.100000000000001" customHeight="1">
      <c r="B26" s="186" t="s">
        <v>96</v>
      </c>
      <c r="C26" s="219"/>
      <c r="D26" s="190">
        <f>ROUNDDOWN(C26*25%,0)</f>
        <v>0</v>
      </c>
      <c r="E26" s="214"/>
      <c r="F26" s="216"/>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98">
        <f t="shared" si="5"/>
        <v>0</v>
      </c>
      <c r="V26" s="198">
        <f>G26+U26</f>
        <v>0</v>
      </c>
      <c r="W26" s="198">
        <f>D26+G26+U26</f>
        <v>0</v>
      </c>
      <c r="X26" s="2"/>
      <c r="Y26" s="2"/>
    </row>
    <row r="27" spans="2:25" ht="20.100000000000001" customHeight="1" thickBot="1">
      <c r="B27" s="187"/>
      <c r="C27" s="213"/>
      <c r="D27" s="191"/>
      <c r="E27" s="215"/>
      <c r="F27" s="217"/>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550</v>
      </c>
      <c r="P27" s="110"/>
      <c r="Q27" s="17">
        <f t="shared" ref="Q27" si="24">O27*P27</f>
        <v>0</v>
      </c>
      <c r="R27" s="105">
        <v>0</v>
      </c>
      <c r="S27" s="110"/>
      <c r="T27" s="17">
        <f>R27*S27</f>
        <v>0</v>
      </c>
      <c r="U27" s="199"/>
      <c r="V27" s="199"/>
      <c r="W27" s="199"/>
      <c r="X27" s="2"/>
      <c r="Y27" s="2"/>
    </row>
    <row r="28" spans="2:25" ht="20.100000000000001" customHeight="1">
      <c r="B28" s="186" t="s">
        <v>97</v>
      </c>
      <c r="C28" s="219"/>
      <c r="D28" s="190">
        <f>ROUNDDOWN(C28*25%,0)</f>
        <v>0</v>
      </c>
      <c r="E28" s="214"/>
      <c r="F28" s="216"/>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98">
        <f t="shared" si="5"/>
        <v>0</v>
      </c>
      <c r="V28" s="198">
        <f>G28+U28</f>
        <v>0</v>
      </c>
      <c r="W28" s="198">
        <f>D28+G28+U28</f>
        <v>0</v>
      </c>
      <c r="X28" s="2"/>
      <c r="Y28" s="2"/>
    </row>
    <row r="29" spans="2:25" ht="20.100000000000001" customHeight="1" thickBot="1">
      <c r="B29" s="187"/>
      <c r="C29" s="213"/>
      <c r="D29" s="191"/>
      <c r="E29" s="215"/>
      <c r="F29" s="217"/>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550</v>
      </c>
      <c r="P29" s="110"/>
      <c r="Q29" s="17">
        <f t="shared" ref="Q29" si="30">O29*P29</f>
        <v>0</v>
      </c>
      <c r="R29" s="105">
        <v>0</v>
      </c>
      <c r="S29" s="110"/>
      <c r="T29" s="17">
        <f>R29*S29</f>
        <v>0</v>
      </c>
      <c r="U29" s="199"/>
      <c r="V29" s="199"/>
      <c r="W29" s="199"/>
      <c r="X29" s="2"/>
      <c r="Y29" s="2"/>
    </row>
    <row r="30" spans="2:25" ht="20.100000000000001" customHeight="1">
      <c r="B30" s="186" t="s">
        <v>98</v>
      </c>
      <c r="C30" s="219"/>
      <c r="D30" s="190">
        <f>ROUNDDOWN(C30*25%,0)</f>
        <v>0</v>
      </c>
      <c r="E30" s="214"/>
      <c r="F30" s="216"/>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98">
        <f t="shared" si="5"/>
        <v>0</v>
      </c>
      <c r="V30" s="198">
        <f>G30+U30</f>
        <v>0</v>
      </c>
      <c r="W30" s="198">
        <f>D30+G30+U30</f>
        <v>0</v>
      </c>
      <c r="X30" s="2"/>
      <c r="Y30" s="2"/>
    </row>
    <row r="31" spans="2:25" ht="20.100000000000001" customHeight="1" thickBot="1">
      <c r="B31" s="187"/>
      <c r="C31" s="213"/>
      <c r="D31" s="191"/>
      <c r="E31" s="215"/>
      <c r="F31" s="217"/>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550</v>
      </c>
      <c r="P31" s="110"/>
      <c r="Q31" s="17">
        <f t="shared" ref="Q31" si="36">O31*P31</f>
        <v>0</v>
      </c>
      <c r="R31" s="105">
        <v>0</v>
      </c>
      <c r="S31" s="110"/>
      <c r="T31" s="17">
        <f>R31*S31</f>
        <v>0</v>
      </c>
      <c r="U31" s="199"/>
      <c r="V31" s="199"/>
      <c r="W31" s="199"/>
      <c r="X31" s="2"/>
      <c r="Y31" s="2"/>
    </row>
    <row r="32" spans="2:25" ht="20.100000000000001" customHeight="1">
      <c r="B32" s="186" t="s">
        <v>99</v>
      </c>
      <c r="C32" s="219"/>
      <c r="D32" s="190">
        <f>ROUNDDOWN(C32*25%,0)</f>
        <v>0</v>
      </c>
      <c r="E32" s="214"/>
      <c r="F32" s="216"/>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98">
        <f t="shared" si="5"/>
        <v>0</v>
      </c>
      <c r="V32" s="198">
        <f>G32+U32</f>
        <v>0</v>
      </c>
      <c r="W32" s="198">
        <f>D32+G32+U32</f>
        <v>0</v>
      </c>
      <c r="X32" s="2"/>
      <c r="Y32" s="2"/>
    </row>
    <row r="33" spans="2:25" ht="20.100000000000001" customHeight="1" thickBot="1">
      <c r="B33" s="187"/>
      <c r="C33" s="213"/>
      <c r="D33" s="191"/>
      <c r="E33" s="215"/>
      <c r="F33" s="217"/>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550</v>
      </c>
      <c r="P33" s="110"/>
      <c r="Q33" s="17">
        <f t="shared" ref="Q33" si="42">O33*P33</f>
        <v>0</v>
      </c>
      <c r="R33" s="105">
        <v>0</v>
      </c>
      <c r="S33" s="110"/>
      <c r="T33" s="17">
        <f>R33*S33</f>
        <v>0</v>
      </c>
      <c r="U33" s="199"/>
      <c r="V33" s="199"/>
      <c r="W33" s="199"/>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166"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3"/>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51" t="s">
        <v>101</v>
      </c>
      <c r="C40" s="142"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52"/>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1RuCF8OEpgRREpAEF9M/Y9phGou03zLDE+kTYzthi6cdynnSJ/HKfvAmfLY3yWkCmRwjtIezBL2opVc0x0cV2A==" saltValue="befBHTNLADsPlY7Jj7hrQg==" spinCount="100000" sheet="1" formatCells="0" selectLockedCells="1"/>
  <mergeCells count="129">
    <mergeCell ref="B37:B38"/>
    <mergeCell ref="W30:W31"/>
    <mergeCell ref="B32:B33"/>
    <mergeCell ref="C32:C33"/>
    <mergeCell ref="D32:D33"/>
    <mergeCell ref="E32:E33"/>
    <mergeCell ref="F32:F33"/>
    <mergeCell ref="G32:G33"/>
    <mergeCell ref="U32:U33"/>
    <mergeCell ref="V32:V33"/>
    <mergeCell ref="W32:W33"/>
    <mergeCell ref="B30:B31"/>
    <mergeCell ref="C30:C31"/>
    <mergeCell ref="D30:D31"/>
    <mergeCell ref="E30:E31"/>
    <mergeCell ref="F30:F31"/>
    <mergeCell ref="U30:U31"/>
    <mergeCell ref="G30:G31"/>
    <mergeCell ref="V30:V31"/>
    <mergeCell ref="C2:D2"/>
    <mergeCell ref="O1:W2"/>
    <mergeCell ref="C4:D4"/>
    <mergeCell ref="I4:K4"/>
    <mergeCell ref="O4:P5"/>
    <mergeCell ref="Q4:W5"/>
    <mergeCell ref="C5:E5"/>
    <mergeCell ref="I5:M5"/>
    <mergeCell ref="U22:U23"/>
    <mergeCell ref="V22:V23"/>
    <mergeCell ref="W22:W23"/>
    <mergeCell ref="W12:W13"/>
    <mergeCell ref="F12:F13"/>
    <mergeCell ref="G12:G13"/>
    <mergeCell ref="U12:U13"/>
    <mergeCell ref="V16:V17"/>
    <mergeCell ref="W16:W17"/>
    <mergeCell ref="U18:U19"/>
    <mergeCell ref="W14:W15"/>
    <mergeCell ref="V18:V19"/>
    <mergeCell ref="W18:W19"/>
    <mergeCell ref="W7:W9"/>
    <mergeCell ref="L8:N8"/>
    <mergeCell ref="O8:Q8"/>
    <mergeCell ref="U26:U27"/>
    <mergeCell ref="V26:V27"/>
    <mergeCell ref="W26:W27"/>
    <mergeCell ref="B28:B29"/>
    <mergeCell ref="C28:C29"/>
    <mergeCell ref="D28:D29"/>
    <mergeCell ref="E28:E29"/>
    <mergeCell ref="F28:F29"/>
    <mergeCell ref="G28:G29"/>
    <mergeCell ref="U28:U29"/>
    <mergeCell ref="B26:B27"/>
    <mergeCell ref="C26:C27"/>
    <mergeCell ref="D26:D27"/>
    <mergeCell ref="E26:E27"/>
    <mergeCell ref="F26:F27"/>
    <mergeCell ref="G26:G27"/>
    <mergeCell ref="V28:V29"/>
    <mergeCell ref="W28:W29"/>
    <mergeCell ref="E24:E25"/>
    <mergeCell ref="F24:F25"/>
    <mergeCell ref="G24:G25"/>
    <mergeCell ref="U24:U25"/>
    <mergeCell ref="V24:V25"/>
    <mergeCell ref="W24:W25"/>
    <mergeCell ref="V20:V21"/>
    <mergeCell ref="W20:W21"/>
    <mergeCell ref="B22:B23"/>
    <mergeCell ref="C22:C23"/>
    <mergeCell ref="D22:D23"/>
    <mergeCell ref="E22:E23"/>
    <mergeCell ref="F22:F23"/>
    <mergeCell ref="G22:G23"/>
    <mergeCell ref="C20:C21"/>
    <mergeCell ref="D20:D21"/>
    <mergeCell ref="E20:E21"/>
    <mergeCell ref="F20:F21"/>
    <mergeCell ref="G20:G21"/>
    <mergeCell ref="U20:U21"/>
    <mergeCell ref="B20:B21"/>
    <mergeCell ref="B24:B25"/>
    <mergeCell ref="C24:C25"/>
    <mergeCell ref="D24:D25"/>
    <mergeCell ref="F16:F17"/>
    <mergeCell ref="V7:V9"/>
    <mergeCell ref="B16:B17"/>
    <mergeCell ref="C16:C17"/>
    <mergeCell ref="D16:D17"/>
    <mergeCell ref="G16:G17"/>
    <mergeCell ref="U16:U17"/>
    <mergeCell ref="B14:B15"/>
    <mergeCell ref="C14:C15"/>
    <mergeCell ref="D14:D15"/>
    <mergeCell ref="E14:E15"/>
    <mergeCell ref="F14:F15"/>
    <mergeCell ref="G14:G15"/>
    <mergeCell ref="U14:U15"/>
    <mergeCell ref="V14:V15"/>
    <mergeCell ref="V12:V13"/>
    <mergeCell ref="I8:K8"/>
    <mergeCell ref="R8:T8"/>
    <mergeCell ref="U8:U9"/>
    <mergeCell ref="V10:V11"/>
    <mergeCell ref="W10:W11"/>
    <mergeCell ref="B40:B41"/>
    <mergeCell ref="B7:B9"/>
    <mergeCell ref="C7:D8"/>
    <mergeCell ref="E7:G8"/>
    <mergeCell ref="I7:U7"/>
    <mergeCell ref="U10:U11"/>
    <mergeCell ref="B12:B13"/>
    <mergeCell ref="C12:C13"/>
    <mergeCell ref="D12:D13"/>
    <mergeCell ref="E12:E13"/>
    <mergeCell ref="B10:B11"/>
    <mergeCell ref="C10:C11"/>
    <mergeCell ref="D10:D11"/>
    <mergeCell ref="E10:E11"/>
    <mergeCell ref="F10:F11"/>
    <mergeCell ref="G10:G11"/>
    <mergeCell ref="B18:B19"/>
    <mergeCell ref="C18:C19"/>
    <mergeCell ref="D18:D19"/>
    <mergeCell ref="E18:E19"/>
    <mergeCell ref="F18:F19"/>
    <mergeCell ref="G18:G19"/>
    <mergeCell ref="E16:E17"/>
  </mergeCells>
  <phoneticPr fontId="2"/>
  <dataValidations count="4">
    <dataValidation type="list" allowBlank="1" showDropDown="1" showInputMessage="1" showErrorMessage="1" sqref="E10:E21" xr:uid="{5F5C8979-2F4B-43A7-8DF9-7FDCE71ADFA2}">
      <formula1>INDIRECT($AB$2)</formula1>
    </dataValidation>
    <dataValidation type="list" allowBlank="1" showInputMessage="1" showErrorMessage="1" sqref="I10 I12 I14 I16 I18 I20 I22 I24 I26 I28 I30 I32" xr:uid="{A8D7AFB1-99A0-4688-ABD4-4366C12F8ADA}">
      <formula1>"880,1370"</formula1>
    </dataValidation>
    <dataValidation type="list" allowBlank="1" showInputMessage="1" showErrorMessage="1" sqref="L10 L12 L14 L16 L18 L20 L22 L24 L26 L28 L30 L32" xr:uid="{A1091CA0-5963-433A-967A-24E52061DF5B}">
      <formula1>"550,1370"</formula1>
    </dataValidation>
    <dataValidation type="list" allowBlank="1" showInputMessage="1" showErrorMessage="1" sqref="R10 R12 R14 R16 R18 R20 R22 R24 R26 R28 R30 R32" xr:uid="{87399F82-046B-4248-B62E-694AF0C19685}">
      <formula1>"0,430"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C98AB87-364A-4A5A-9A97-FA040F66F595}">
          <x14:formula1>
            <xm:f>INDIRECT('1氏名'!$AF$2:$AG$2)</xm:f>
          </x14:formula1>
          <xm:sqref>O10 O12 O14 O16 O18 O20 O22 O24 O26 O28 O30 O32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tabColor rgb="FF00FF99"/>
    <pageSetUpPr fitToPage="1"/>
  </sheetPr>
  <dimension ref="A1:Y75"/>
  <sheetViews>
    <sheetView view="pageBreakPreview" zoomScale="70" zoomScaleNormal="100" zoomScaleSheetLayoutView="7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103</v>
      </c>
      <c r="P1" s="236"/>
      <c r="Q1" s="236"/>
      <c r="R1" s="236"/>
      <c r="S1" s="236"/>
      <c r="T1" s="236"/>
      <c r="U1" s="236"/>
      <c r="V1" s="236"/>
      <c r="W1" s="236"/>
    </row>
    <row r="2" spans="1:25" ht="20.100000000000001" customHeight="1">
      <c r="A2" s="1" t="s">
        <v>0</v>
      </c>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41">
        <f>'1氏名'!Q4</f>
        <v>0</v>
      </c>
      <c r="R4" s="241"/>
      <c r="S4" s="241"/>
      <c r="T4" s="241"/>
      <c r="U4" s="241"/>
      <c r="V4" s="241"/>
      <c r="W4" s="241"/>
    </row>
    <row r="5" spans="1:25" ht="20.100000000000001" customHeight="1">
      <c r="B5" s="3" t="s">
        <v>74</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175"/>
      <c r="D8" s="176"/>
      <c r="E8" s="180"/>
      <c r="F8" s="181"/>
      <c r="G8" s="182"/>
      <c r="H8" s="62"/>
      <c r="I8" s="206" t="s">
        <v>7</v>
      </c>
      <c r="J8" s="207"/>
      <c r="K8" s="208"/>
      <c r="L8" s="206" t="s">
        <v>46</v>
      </c>
      <c r="M8" s="207"/>
      <c r="N8" s="208"/>
      <c r="O8" s="246" t="s">
        <v>8</v>
      </c>
      <c r="P8" s="247"/>
      <c r="Q8" s="248"/>
      <c r="R8" s="246" t="s">
        <v>9</v>
      </c>
      <c r="S8" s="247"/>
      <c r="T8" s="248"/>
      <c r="U8" s="209" t="s">
        <v>10</v>
      </c>
      <c r="V8" s="244"/>
      <c r="W8" s="204"/>
    </row>
    <row r="9" spans="1:25" ht="16.5" customHeight="1" thickBot="1">
      <c r="A9" s="5"/>
      <c r="B9" s="172"/>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thickBo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98">
        <f>K10+K11+N10+N11+Q10+Q11+T10+T11</f>
        <v>0</v>
      </c>
      <c r="V10" s="198">
        <f>G10+U10</f>
        <v>0</v>
      </c>
      <c r="W10" s="211">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211"/>
    </row>
    <row r="12" spans="1:25" ht="20.100000000000001" customHeight="1" thickBot="1">
      <c r="A12" s="18"/>
      <c r="B12" s="186" t="s">
        <v>90</v>
      </c>
      <c r="C12" s="188"/>
      <c r="D12" s="190">
        <f>ROUNDDOWN(C12*25%,0)</f>
        <v>0</v>
      </c>
      <c r="E12" s="192"/>
      <c r="F12" s="194"/>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98">
        <f>K12+K13+N12+N13+Q12+Q13+T12+T13</f>
        <v>0</v>
      </c>
      <c r="V12" s="198">
        <f>G12+U12</f>
        <v>0</v>
      </c>
      <c r="W12" s="211">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211"/>
      <c r="X13" s="2"/>
      <c r="Y13" s="2"/>
    </row>
    <row r="14" spans="1:25" ht="20.100000000000001" customHeight="1" thickBot="1">
      <c r="B14" s="186" t="s">
        <v>89</v>
      </c>
      <c r="C14" s="188"/>
      <c r="D14" s="190">
        <f>ROUNDDOWN(C14*25%,0)</f>
        <v>0</v>
      </c>
      <c r="E14" s="192"/>
      <c r="F14" s="194"/>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98">
        <f t="shared" ref="U14:U32" si="4">K14+K15+N14+N15+Q14+Q15+T14+T15</f>
        <v>0</v>
      </c>
      <c r="V14" s="198">
        <f>G14+U14</f>
        <v>0</v>
      </c>
      <c r="W14" s="211">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211"/>
      <c r="X15" s="2"/>
      <c r="Y15" s="2"/>
    </row>
    <row r="16" spans="1:25" ht="20.100000000000001" customHeight="1" thickBot="1">
      <c r="B16" s="186" t="s">
        <v>91</v>
      </c>
      <c r="C16" s="188"/>
      <c r="D16" s="190">
        <f>ROUNDDOWN(C16*25%,0)</f>
        <v>0</v>
      </c>
      <c r="E16" s="192"/>
      <c r="F16" s="194"/>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98">
        <f t="shared" si="4"/>
        <v>0</v>
      </c>
      <c r="V16" s="198">
        <f>G16+U16</f>
        <v>0</v>
      </c>
      <c r="W16" s="211">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211"/>
      <c r="X17" s="2"/>
      <c r="Y17" s="2"/>
    </row>
    <row r="18" spans="2:25" ht="20.100000000000001" customHeight="1" thickBot="1">
      <c r="B18" s="186" t="s">
        <v>92</v>
      </c>
      <c r="C18" s="188"/>
      <c r="D18" s="190">
        <f>ROUNDDOWN(C18*25%,0)</f>
        <v>0</v>
      </c>
      <c r="E18" s="192"/>
      <c r="F18" s="194"/>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98">
        <f t="shared" si="4"/>
        <v>0</v>
      </c>
      <c r="V18" s="198">
        <f>G18+U18</f>
        <v>0</v>
      </c>
      <c r="W18" s="211">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211"/>
      <c r="X19" s="2"/>
      <c r="Y19" s="2"/>
    </row>
    <row r="20" spans="2:25" ht="20.100000000000001" customHeight="1" thickBot="1">
      <c r="B20" s="186" t="s">
        <v>93</v>
      </c>
      <c r="C20" s="188"/>
      <c r="D20" s="190">
        <f>ROUNDDOWN(C20*25%,0)</f>
        <v>0</v>
      </c>
      <c r="E20" s="192"/>
      <c r="F20" s="194"/>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98">
        <f t="shared" si="4"/>
        <v>0</v>
      </c>
      <c r="V20" s="198">
        <f>G20+U20</f>
        <v>0</v>
      </c>
      <c r="W20" s="211">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211"/>
      <c r="X21" s="2"/>
      <c r="Y21" s="2"/>
    </row>
    <row r="22" spans="2:25" ht="20.100000000000001" customHeight="1" thickBot="1">
      <c r="B22" s="186" t="s">
        <v>94</v>
      </c>
      <c r="C22" s="212"/>
      <c r="D22" s="190">
        <f>ROUNDDOWN(C22*25%,0)</f>
        <v>0</v>
      </c>
      <c r="E22" s="214"/>
      <c r="F22" s="216"/>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98">
        <f t="shared" si="4"/>
        <v>0</v>
      </c>
      <c r="V22" s="198">
        <f>G22+U22</f>
        <v>0</v>
      </c>
      <c r="W22" s="211">
        <f>D22+G22+U22</f>
        <v>0</v>
      </c>
      <c r="X22" s="2"/>
      <c r="Y22" s="2"/>
    </row>
    <row r="23" spans="2:25" ht="20.100000000000001" customHeight="1" thickBot="1">
      <c r="B23" s="187"/>
      <c r="C23" s="213"/>
      <c r="D23" s="191"/>
      <c r="E23" s="215"/>
      <c r="F23" s="217"/>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550</v>
      </c>
      <c r="P23" s="110"/>
      <c r="Q23" s="17">
        <f t="shared" ref="Q23" si="10">O23*P23</f>
        <v>0</v>
      </c>
      <c r="R23" s="105">
        <v>0</v>
      </c>
      <c r="S23" s="110"/>
      <c r="T23" s="17">
        <f>R23*S23</f>
        <v>0</v>
      </c>
      <c r="U23" s="199"/>
      <c r="V23" s="199"/>
      <c r="W23" s="211"/>
      <c r="X23" s="2"/>
      <c r="Y23" s="2"/>
    </row>
    <row r="24" spans="2:25" ht="20.100000000000001" customHeight="1" thickBot="1">
      <c r="B24" s="186" t="s">
        <v>95</v>
      </c>
      <c r="C24" s="212"/>
      <c r="D24" s="190">
        <f>ROUNDDOWN(C24*25%,0)</f>
        <v>0</v>
      </c>
      <c r="E24" s="214"/>
      <c r="F24" s="216"/>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98">
        <f t="shared" si="4"/>
        <v>0</v>
      </c>
      <c r="V24" s="198">
        <f>G24+U24</f>
        <v>0</v>
      </c>
      <c r="W24" s="211">
        <f>D24+G24+U24</f>
        <v>0</v>
      </c>
      <c r="X24" s="2"/>
      <c r="Y24" s="2"/>
    </row>
    <row r="25" spans="2:25" ht="20.100000000000001" customHeight="1" thickBot="1">
      <c r="B25" s="187"/>
      <c r="C25" s="213"/>
      <c r="D25" s="191"/>
      <c r="E25" s="215"/>
      <c r="F25" s="217"/>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550</v>
      </c>
      <c r="P25" s="110"/>
      <c r="Q25" s="17">
        <f t="shared" ref="Q25" si="16">O25*P25</f>
        <v>0</v>
      </c>
      <c r="R25" s="105">
        <v>0</v>
      </c>
      <c r="S25" s="110"/>
      <c r="T25" s="17">
        <f>R25*S25</f>
        <v>0</v>
      </c>
      <c r="U25" s="199"/>
      <c r="V25" s="199"/>
      <c r="W25" s="211"/>
      <c r="X25" s="2"/>
      <c r="Y25" s="2"/>
    </row>
    <row r="26" spans="2:25" ht="20.100000000000001" customHeight="1" thickBot="1">
      <c r="B26" s="186" t="s">
        <v>96</v>
      </c>
      <c r="C26" s="212"/>
      <c r="D26" s="190">
        <f>ROUNDDOWN(C26*25%,0)</f>
        <v>0</v>
      </c>
      <c r="E26" s="214"/>
      <c r="F26" s="216"/>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98">
        <f t="shared" si="4"/>
        <v>0</v>
      </c>
      <c r="V26" s="198">
        <f>G26+U26</f>
        <v>0</v>
      </c>
      <c r="W26" s="211">
        <f>D26+G26+U26</f>
        <v>0</v>
      </c>
      <c r="X26" s="2"/>
      <c r="Y26" s="2"/>
    </row>
    <row r="27" spans="2:25" ht="20.100000000000001" customHeight="1" thickBot="1">
      <c r="B27" s="187"/>
      <c r="C27" s="213"/>
      <c r="D27" s="191"/>
      <c r="E27" s="215"/>
      <c r="F27" s="217"/>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550</v>
      </c>
      <c r="P27" s="110"/>
      <c r="Q27" s="17">
        <f>O27*P27</f>
        <v>0</v>
      </c>
      <c r="R27" s="105">
        <v>0</v>
      </c>
      <c r="S27" s="110"/>
      <c r="T27" s="17">
        <f>R27*S27</f>
        <v>0</v>
      </c>
      <c r="U27" s="199"/>
      <c r="V27" s="199"/>
      <c r="W27" s="211"/>
      <c r="X27" s="2"/>
      <c r="Y27" s="2"/>
    </row>
    <row r="28" spans="2:25" ht="20.100000000000001" customHeight="1" thickBot="1">
      <c r="B28" s="186" t="s">
        <v>97</v>
      </c>
      <c r="C28" s="212"/>
      <c r="D28" s="190">
        <f>ROUNDDOWN(C28*25%,0)</f>
        <v>0</v>
      </c>
      <c r="E28" s="214"/>
      <c r="F28" s="216"/>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98">
        <f t="shared" si="4"/>
        <v>0</v>
      </c>
      <c r="V28" s="198">
        <f>G28+U28</f>
        <v>0</v>
      </c>
      <c r="W28" s="211">
        <f>D28+G28+U28</f>
        <v>0</v>
      </c>
      <c r="X28" s="2"/>
      <c r="Y28" s="2"/>
    </row>
    <row r="29" spans="2:25" ht="20.100000000000001" customHeight="1" thickBot="1">
      <c r="B29" s="187"/>
      <c r="C29" s="213"/>
      <c r="D29" s="191"/>
      <c r="E29" s="215"/>
      <c r="F29" s="217"/>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550</v>
      </c>
      <c r="P29" s="110"/>
      <c r="Q29" s="17">
        <f t="shared" ref="Q29" si="24">O29*P29</f>
        <v>0</v>
      </c>
      <c r="R29" s="105">
        <v>0</v>
      </c>
      <c r="S29" s="110"/>
      <c r="T29" s="17">
        <f>R29*S29</f>
        <v>0</v>
      </c>
      <c r="U29" s="199"/>
      <c r="V29" s="199"/>
      <c r="W29" s="211"/>
      <c r="X29" s="2"/>
      <c r="Y29" s="2"/>
    </row>
    <row r="30" spans="2:25" ht="20.100000000000001" customHeight="1" thickBot="1">
      <c r="B30" s="186" t="s">
        <v>98</v>
      </c>
      <c r="C30" s="212"/>
      <c r="D30" s="190">
        <f>ROUNDDOWN(C30*25%,0)</f>
        <v>0</v>
      </c>
      <c r="E30" s="214"/>
      <c r="F30" s="216"/>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98">
        <f t="shared" si="4"/>
        <v>0</v>
      </c>
      <c r="V30" s="198">
        <f>G30+U30</f>
        <v>0</v>
      </c>
      <c r="W30" s="211">
        <f>D30+G30+U30</f>
        <v>0</v>
      </c>
      <c r="X30" s="2"/>
      <c r="Y30" s="2"/>
    </row>
    <row r="31" spans="2:25" ht="20.100000000000001" customHeight="1" thickBot="1">
      <c r="B31" s="187"/>
      <c r="C31" s="213"/>
      <c r="D31" s="191"/>
      <c r="E31" s="215"/>
      <c r="F31" s="217"/>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550</v>
      </c>
      <c r="P31" s="110"/>
      <c r="Q31" s="17">
        <f t="shared" ref="Q31" si="30">O31*P31</f>
        <v>0</v>
      </c>
      <c r="R31" s="105">
        <v>0</v>
      </c>
      <c r="S31" s="110"/>
      <c r="T31" s="17">
        <f>R31*S31</f>
        <v>0</v>
      </c>
      <c r="U31" s="199"/>
      <c r="V31" s="199"/>
      <c r="W31" s="211"/>
      <c r="X31" s="2"/>
      <c r="Y31" s="2"/>
    </row>
    <row r="32" spans="2:25" ht="20.100000000000001" customHeight="1" thickBot="1">
      <c r="B32" s="186" t="s">
        <v>99</v>
      </c>
      <c r="C32" s="212"/>
      <c r="D32" s="190">
        <f>ROUNDDOWN(C32*25%,0)</f>
        <v>0</v>
      </c>
      <c r="E32" s="214"/>
      <c r="F32" s="216"/>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98">
        <f t="shared" si="4"/>
        <v>0</v>
      </c>
      <c r="V32" s="198">
        <f>G32+U32</f>
        <v>0</v>
      </c>
      <c r="W32" s="211">
        <f>D32+G32+U32</f>
        <v>0</v>
      </c>
      <c r="X32" s="2"/>
      <c r="Y32" s="2"/>
    </row>
    <row r="33" spans="2:25" ht="20.100000000000001" customHeight="1" thickBot="1">
      <c r="B33" s="187"/>
      <c r="C33" s="213"/>
      <c r="D33" s="191"/>
      <c r="E33" s="215"/>
      <c r="F33" s="217"/>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550</v>
      </c>
      <c r="P33" s="110"/>
      <c r="Q33" s="17">
        <f t="shared" ref="Q33" si="36">O33*P33</f>
        <v>0</v>
      </c>
      <c r="R33" s="105">
        <v>0</v>
      </c>
      <c r="S33" s="110"/>
      <c r="T33" s="17">
        <f>R33*S33</f>
        <v>0</v>
      </c>
      <c r="U33" s="199"/>
      <c r="V33" s="199"/>
      <c r="W33" s="211"/>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223" t="s">
        <v>52</v>
      </c>
      <c r="N36" s="226" t="s">
        <v>35</v>
      </c>
      <c r="O36" s="78" t="s">
        <v>53</v>
      </c>
      <c r="P36" s="229" t="s">
        <v>54</v>
      </c>
      <c r="Q36" s="230"/>
      <c r="R36" s="231"/>
      <c r="S36" s="232" t="s">
        <v>55</v>
      </c>
      <c r="T36" s="78" t="s">
        <v>56</v>
      </c>
      <c r="U36" s="229" t="s">
        <v>54</v>
      </c>
      <c r="V36" s="230"/>
      <c r="W36" s="231"/>
      <c r="X36" s="2"/>
      <c r="Y36" s="2"/>
    </row>
    <row r="37" spans="2:25" ht="28.5" customHeight="1" thickBot="1">
      <c r="B37" s="166" t="s">
        <v>51</v>
      </c>
      <c r="C37" s="137" t="s">
        <v>44</v>
      </c>
      <c r="D37" s="71" t="s">
        <v>42</v>
      </c>
      <c r="E37" s="72" t="s">
        <v>43</v>
      </c>
      <c r="F37" s="73" t="s">
        <v>45</v>
      </c>
      <c r="G37" s="136" t="s">
        <v>102</v>
      </c>
      <c r="H37" s="2"/>
      <c r="I37" s="2"/>
      <c r="J37" s="2"/>
      <c r="K37" s="2"/>
      <c r="L37" s="2"/>
      <c r="M37" s="224"/>
      <c r="N37" s="227"/>
      <c r="O37" s="79"/>
      <c r="P37" s="80"/>
      <c r="Q37" s="81"/>
      <c r="R37" s="82"/>
      <c r="S37" s="233"/>
      <c r="T37" s="79"/>
      <c r="U37" s="80"/>
      <c r="V37" s="81"/>
      <c r="W37" s="82"/>
      <c r="X37" s="2"/>
      <c r="Y37" s="2"/>
    </row>
    <row r="38" spans="2:25" ht="32.25" customHeight="1" thickBot="1">
      <c r="B38" s="167"/>
      <c r="C38" s="111">
        <f>SUM(D10:D20)*2</f>
        <v>0</v>
      </c>
      <c r="D38" s="111">
        <f>SUM(G10:G20)*2</f>
        <v>0</v>
      </c>
      <c r="E38" s="111">
        <f>SUM(U10:U20)*2</f>
        <v>0</v>
      </c>
      <c r="F38" s="111">
        <f>SUM(V10:V20)*2</f>
        <v>0</v>
      </c>
      <c r="G38" s="111">
        <f>SUM(W10:W20)*2</f>
        <v>0</v>
      </c>
      <c r="I38" s="68"/>
      <c r="L38" s="68"/>
      <c r="M38" s="224"/>
      <c r="N38" s="228"/>
      <c r="O38" s="83"/>
      <c r="P38" s="84"/>
      <c r="Q38" s="85"/>
      <c r="R38" s="86"/>
      <c r="S38" s="234"/>
      <c r="T38" s="83"/>
      <c r="U38" s="84"/>
      <c r="V38" s="85"/>
      <c r="W38" s="86"/>
    </row>
    <row r="39" spans="2:25" ht="9.75" customHeight="1" thickBot="1">
      <c r="M39" s="224"/>
      <c r="N39" s="226" t="s">
        <v>57</v>
      </c>
      <c r="O39" s="78" t="s">
        <v>56</v>
      </c>
      <c r="P39" s="229" t="s">
        <v>54</v>
      </c>
      <c r="Q39" s="230"/>
      <c r="R39" s="231"/>
      <c r="S39" s="232" t="s">
        <v>58</v>
      </c>
      <c r="T39" s="78" t="s">
        <v>56</v>
      </c>
      <c r="U39" s="229" t="s">
        <v>54</v>
      </c>
      <c r="V39" s="230"/>
      <c r="W39" s="231"/>
    </row>
    <row r="40" spans="2:25" ht="28.5" customHeight="1" thickBot="1">
      <c r="B40" s="251" t="s">
        <v>104</v>
      </c>
      <c r="C40" s="139" t="s">
        <v>44</v>
      </c>
      <c r="D40" s="123" t="s">
        <v>42</v>
      </c>
      <c r="E40" s="124" t="s">
        <v>43</v>
      </c>
      <c r="F40" s="125" t="s">
        <v>45</v>
      </c>
      <c r="G40" s="140" t="s">
        <v>102</v>
      </c>
      <c r="H40" s="2"/>
      <c r="I40" s="2"/>
      <c r="J40" s="2"/>
      <c r="K40" s="2"/>
      <c r="L40" s="2"/>
      <c r="M40" s="224"/>
      <c r="N40" s="227"/>
      <c r="O40" s="94"/>
      <c r="P40" s="95"/>
      <c r="Q40" s="96"/>
      <c r="R40" s="97"/>
      <c r="S40" s="227"/>
      <c r="T40" s="94"/>
      <c r="U40" s="95"/>
      <c r="V40" s="96"/>
      <c r="W40" s="97"/>
      <c r="X40" s="2"/>
      <c r="Y40" s="2"/>
    </row>
    <row r="41" spans="2:25" ht="32.25" customHeight="1" thickBot="1">
      <c r="B41" s="252"/>
      <c r="C41" s="122">
        <f>SUM(D10:D32)</f>
        <v>0</v>
      </c>
      <c r="D41" s="122">
        <f>SUM(G10:G32)</f>
        <v>0</v>
      </c>
      <c r="E41" s="122">
        <f>SUM(U10:U32)</f>
        <v>0</v>
      </c>
      <c r="F41" s="122">
        <f>SUM(V10:V32)</f>
        <v>0</v>
      </c>
      <c r="G41" s="122">
        <f>SUM(W10:W32)</f>
        <v>0</v>
      </c>
      <c r="I41" s="68"/>
      <c r="L41" s="68"/>
      <c r="M41" s="225"/>
      <c r="N41" s="228"/>
      <c r="O41" s="98"/>
      <c r="P41" s="99"/>
      <c r="Q41" s="100"/>
      <c r="R41" s="101"/>
      <c r="S41" s="228"/>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YNFxzuYkM11t39tYwlsCYQks7EaSsauiFfqObRz3Pd+QVmkLKHXUecAaHIcnJMyjkFjm5EFbBa2E+nFCHnr3Sw==" saltValue="puhPfrrPniywwTlEettW4g==" spinCount="100000" sheet="1" formatCells="0" selectLockedCells="1"/>
  <mergeCells count="137">
    <mergeCell ref="O1:W2"/>
    <mergeCell ref="M36:M41"/>
    <mergeCell ref="N36:N38"/>
    <mergeCell ref="P36:R36"/>
    <mergeCell ref="W30:W31"/>
    <mergeCell ref="B32:B33"/>
    <mergeCell ref="C32:C33"/>
    <mergeCell ref="D32:D33"/>
    <mergeCell ref="E32:E33"/>
    <mergeCell ref="F32:F33"/>
    <mergeCell ref="G32:G33"/>
    <mergeCell ref="U32:U33"/>
    <mergeCell ref="W32:W33"/>
    <mergeCell ref="V32:V33"/>
    <mergeCell ref="B30:B31"/>
    <mergeCell ref="C30:C31"/>
    <mergeCell ref="D30:D31"/>
    <mergeCell ref="E30:E31"/>
    <mergeCell ref="F30:F31"/>
    <mergeCell ref="G30:G31"/>
    <mergeCell ref="S36:S38"/>
    <mergeCell ref="U36:W36"/>
    <mergeCell ref="N39:N41"/>
    <mergeCell ref="G26:G27"/>
    <mergeCell ref="U30:U31"/>
    <mergeCell ref="V30:V31"/>
    <mergeCell ref="U26:U27"/>
    <mergeCell ref="V26:V27"/>
    <mergeCell ref="B26:B27"/>
    <mergeCell ref="C26:C27"/>
    <mergeCell ref="D26:D27"/>
    <mergeCell ref="E26:E27"/>
    <mergeCell ref="F26:F27"/>
    <mergeCell ref="W26:W27"/>
    <mergeCell ref="B37:B38"/>
    <mergeCell ref="P39:R39"/>
    <mergeCell ref="S39:S41"/>
    <mergeCell ref="U39:W39"/>
    <mergeCell ref="B40:B41"/>
    <mergeCell ref="U24:U25"/>
    <mergeCell ref="V24:V25"/>
    <mergeCell ref="W24:W25"/>
    <mergeCell ref="G28:G29"/>
    <mergeCell ref="U28:U29"/>
    <mergeCell ref="G24:G25"/>
    <mergeCell ref="V28:V29"/>
    <mergeCell ref="W28:W29"/>
    <mergeCell ref="B24:B25"/>
    <mergeCell ref="C24:C25"/>
    <mergeCell ref="D24:D25"/>
    <mergeCell ref="E24:E25"/>
    <mergeCell ref="F24:F25"/>
    <mergeCell ref="B28:B29"/>
    <mergeCell ref="C28:C29"/>
    <mergeCell ref="D28:D29"/>
    <mergeCell ref="E28:E29"/>
    <mergeCell ref="F28:F29"/>
    <mergeCell ref="B22:B23"/>
    <mergeCell ref="C22:C23"/>
    <mergeCell ref="D22:D23"/>
    <mergeCell ref="E22:E23"/>
    <mergeCell ref="F22:F23"/>
    <mergeCell ref="V22:V23"/>
    <mergeCell ref="W22:W23"/>
    <mergeCell ref="B20:B21"/>
    <mergeCell ref="C20:C21"/>
    <mergeCell ref="D20:D21"/>
    <mergeCell ref="E20:E21"/>
    <mergeCell ref="F20:F21"/>
    <mergeCell ref="G20:G21"/>
    <mergeCell ref="U20:U21"/>
    <mergeCell ref="V20:V21"/>
    <mergeCell ref="W20:W21"/>
    <mergeCell ref="G22:G23"/>
    <mergeCell ref="U22:U23"/>
    <mergeCell ref="V16:V17"/>
    <mergeCell ref="W16:W17"/>
    <mergeCell ref="B18:B19"/>
    <mergeCell ref="C18:C19"/>
    <mergeCell ref="D18:D19"/>
    <mergeCell ref="E18:E19"/>
    <mergeCell ref="F18:F19"/>
    <mergeCell ref="G18:G19"/>
    <mergeCell ref="U18:U19"/>
    <mergeCell ref="B16:B17"/>
    <mergeCell ref="C16:C17"/>
    <mergeCell ref="D16:D17"/>
    <mergeCell ref="E16:E17"/>
    <mergeCell ref="F16:F17"/>
    <mergeCell ref="G16:G17"/>
    <mergeCell ref="V18:V19"/>
    <mergeCell ref="W18:W19"/>
    <mergeCell ref="U16:U17"/>
    <mergeCell ref="I7:U7"/>
    <mergeCell ref="W12:W13"/>
    <mergeCell ref="B14:B15"/>
    <mergeCell ref="C14:C15"/>
    <mergeCell ref="D14:D15"/>
    <mergeCell ref="E14:E15"/>
    <mergeCell ref="F14:F15"/>
    <mergeCell ref="G14:G15"/>
    <mergeCell ref="U14:U15"/>
    <mergeCell ref="V14:V15"/>
    <mergeCell ref="W14:W15"/>
    <mergeCell ref="G12:G13"/>
    <mergeCell ref="U12:U13"/>
    <mergeCell ref="V12:V13"/>
    <mergeCell ref="B12:B13"/>
    <mergeCell ref="C12:C13"/>
    <mergeCell ref="D12:D13"/>
    <mergeCell ref="E12:E13"/>
    <mergeCell ref="F12:F13"/>
    <mergeCell ref="I8:K8"/>
    <mergeCell ref="C5:E5"/>
    <mergeCell ref="B10:B11"/>
    <mergeCell ref="C10:C11"/>
    <mergeCell ref="D10:D11"/>
    <mergeCell ref="E10:E11"/>
    <mergeCell ref="F10:F11"/>
    <mergeCell ref="G10:G11"/>
    <mergeCell ref="U10:U11"/>
    <mergeCell ref="C4:D4"/>
    <mergeCell ref="I4:K4"/>
    <mergeCell ref="O4:P5"/>
    <mergeCell ref="Q4:W5"/>
    <mergeCell ref="I5:M5"/>
    <mergeCell ref="V7:V9"/>
    <mergeCell ref="W7:W9"/>
    <mergeCell ref="L8:N8"/>
    <mergeCell ref="O8:Q8"/>
    <mergeCell ref="R8:T8"/>
    <mergeCell ref="U8:U9"/>
    <mergeCell ref="V10:V11"/>
    <mergeCell ref="W10:W11"/>
    <mergeCell ref="B7:B9"/>
    <mergeCell ref="C7:D8"/>
    <mergeCell ref="E7:G8"/>
  </mergeCells>
  <phoneticPr fontId="2"/>
  <dataValidations count="4">
    <dataValidation type="list" allowBlank="1" showInputMessage="1" showErrorMessage="1" sqref="L10 L12 L14 L16 L18 L20 L22 L24 L26 L28 L30 L32" xr:uid="{00000000-0002-0000-0200-000000000000}">
      <formula1>"550,1370"</formula1>
    </dataValidation>
    <dataValidation type="list" allowBlank="1" showInputMessage="1" showErrorMessage="1" sqref="I10 I12 I14 I16 I18 I20 I22 I24 I26 I28 I30 I32" xr:uid="{00000000-0002-0000-0200-000001000000}">
      <formula1>"880,1370"</formula1>
    </dataValidation>
    <dataValidation type="list" allowBlank="1" showInputMessage="1" showErrorMessage="1" sqref="R10 R12 R14 R16 R18 R20 R22 R24 R26 R28 R30 R32" xr:uid="{00000000-0002-0000-0200-000002000000}">
      <formula1>"0,430"</formula1>
    </dataValidation>
    <dataValidation type="list" allowBlank="1" showDropDown="1" showInputMessage="1" showErrorMessage="1" sqref="E10:E21" xr:uid="{00000000-0002-0000-0200-000003000000}">
      <formula1>INDIRECT($AB$2)</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9000000}">
          <x14:formula1>
            <xm:f>INDIRECT('1氏名'!$AF$2:$AG$2)</xm:f>
          </x14:formula1>
          <xm:sqref>O18 O20 O22 O24 O26 O28 O30 O32 O10 O12 O14 O16</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6666FF"/>
    <pageSetUpPr fitToPage="1"/>
  </sheetPr>
  <dimension ref="A1:Y75"/>
  <sheetViews>
    <sheetView view="pageBreakPreview" zoomScale="70" zoomScaleNormal="100" zoomScaleSheetLayoutView="7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105</v>
      </c>
      <c r="P1" s="236"/>
      <c r="Q1" s="236"/>
      <c r="R1" s="236"/>
      <c r="S1" s="236"/>
      <c r="T1" s="236"/>
      <c r="U1" s="236"/>
      <c r="V1" s="236"/>
      <c r="W1" s="236"/>
    </row>
    <row r="2" spans="1:25" ht="20.100000000000001" customHeight="1">
      <c r="A2" s="1" t="s">
        <v>0</v>
      </c>
      <c r="B2" s="4" t="s">
        <v>72</v>
      </c>
      <c r="C2" s="235"/>
      <c r="D2" s="235"/>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54">
        <f>'1氏名'!Q4</f>
        <v>0</v>
      </c>
      <c r="R4" s="254"/>
      <c r="S4" s="254"/>
      <c r="T4" s="254"/>
      <c r="U4" s="254"/>
      <c r="V4" s="254"/>
      <c r="W4" s="254"/>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256"/>
      <c r="D8" s="257"/>
      <c r="E8" s="180"/>
      <c r="F8" s="181"/>
      <c r="G8" s="182"/>
      <c r="H8" s="56"/>
      <c r="I8" s="206" t="s">
        <v>7</v>
      </c>
      <c r="J8" s="207"/>
      <c r="K8" s="208"/>
      <c r="L8" s="206" t="s">
        <v>46</v>
      </c>
      <c r="M8" s="207"/>
      <c r="N8" s="208"/>
      <c r="O8" s="206" t="s">
        <v>8</v>
      </c>
      <c r="P8" s="207"/>
      <c r="Q8" s="208"/>
      <c r="R8" s="206" t="s">
        <v>9</v>
      </c>
      <c r="S8" s="207"/>
      <c r="T8" s="208"/>
      <c r="U8" s="209" t="s">
        <v>10</v>
      </c>
      <c r="V8" s="244"/>
      <c r="W8" s="204"/>
    </row>
    <row r="9" spans="1:25" ht="16.5" customHeight="1" thickBot="1">
      <c r="A9" s="5"/>
      <c r="B9" s="255"/>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98">
        <f>K10+K11+N10+N11+Q10+Q11+T10+T11</f>
        <v>0</v>
      </c>
      <c r="V10" s="198">
        <f>G10+U10</f>
        <v>0</v>
      </c>
      <c r="W10" s="198">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199"/>
    </row>
    <row r="12" spans="1:25" ht="20.100000000000001" customHeight="1">
      <c r="A12" s="18"/>
      <c r="B12" s="186" t="s">
        <v>90</v>
      </c>
      <c r="C12" s="222"/>
      <c r="D12" s="190">
        <f>ROUNDDOWN(C12*25%,0)</f>
        <v>0</v>
      </c>
      <c r="E12" s="192"/>
      <c r="F12" s="194"/>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98">
        <f>K12+K13+N12+N13+Q12+Q13+T12+T13</f>
        <v>0</v>
      </c>
      <c r="V12" s="198">
        <f>G12+U12</f>
        <v>0</v>
      </c>
      <c r="W12" s="198">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199"/>
      <c r="X13" s="2"/>
      <c r="Y13" s="2"/>
    </row>
    <row r="14" spans="1:25" ht="20.100000000000001" customHeight="1">
      <c r="B14" s="186" t="s">
        <v>89</v>
      </c>
      <c r="C14" s="222"/>
      <c r="D14" s="190">
        <f>ROUNDDOWN(C14*25%,0)</f>
        <v>0</v>
      </c>
      <c r="E14" s="192"/>
      <c r="F14" s="194"/>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98">
        <f t="shared" ref="U14:U32" si="5">K14+K15+N14+N15+Q14+Q15+T14+T15</f>
        <v>0</v>
      </c>
      <c r="V14" s="198">
        <f>G14+U14</f>
        <v>0</v>
      </c>
      <c r="W14" s="198">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199"/>
      <c r="X15" s="2"/>
      <c r="Y15" s="2"/>
    </row>
    <row r="16" spans="1:25" ht="20.100000000000001" customHeight="1">
      <c r="B16" s="186" t="s">
        <v>91</v>
      </c>
      <c r="C16" s="222"/>
      <c r="D16" s="190">
        <f>ROUNDDOWN(C16*25%,0)</f>
        <v>0</v>
      </c>
      <c r="E16" s="192"/>
      <c r="F16" s="194"/>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98">
        <f t="shared" si="5"/>
        <v>0</v>
      </c>
      <c r="V16" s="198">
        <f>G16+U16</f>
        <v>0</v>
      </c>
      <c r="W16" s="198">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199"/>
      <c r="X17" s="2"/>
      <c r="Y17" s="2"/>
    </row>
    <row r="18" spans="2:25" ht="20.100000000000001" customHeight="1">
      <c r="B18" s="186" t="s">
        <v>92</v>
      </c>
      <c r="C18" s="222"/>
      <c r="D18" s="190">
        <f>ROUNDDOWN(C18*25%,0)</f>
        <v>0</v>
      </c>
      <c r="E18" s="192"/>
      <c r="F18" s="194"/>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98">
        <f t="shared" si="5"/>
        <v>0</v>
      </c>
      <c r="V18" s="198">
        <f>G18+U18</f>
        <v>0</v>
      </c>
      <c r="W18" s="198">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199"/>
      <c r="X19" s="2"/>
      <c r="Y19" s="2"/>
    </row>
    <row r="20" spans="2:25" ht="20.100000000000001" customHeight="1">
      <c r="B20" s="186" t="s">
        <v>93</v>
      </c>
      <c r="C20" s="222"/>
      <c r="D20" s="190">
        <f>ROUNDDOWN(C20*25%,0)</f>
        <v>0</v>
      </c>
      <c r="E20" s="192"/>
      <c r="F20" s="194"/>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98">
        <f t="shared" si="5"/>
        <v>0</v>
      </c>
      <c r="V20" s="198">
        <f>G20+U20</f>
        <v>0</v>
      </c>
      <c r="W20" s="198">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199"/>
      <c r="X21" s="2"/>
      <c r="Y21" s="2"/>
    </row>
    <row r="22" spans="2:25" ht="20.100000000000001" customHeight="1">
      <c r="B22" s="186" t="s">
        <v>94</v>
      </c>
      <c r="C22" s="219"/>
      <c r="D22" s="190">
        <f>ROUNDDOWN(C22*25%,0)</f>
        <v>0</v>
      </c>
      <c r="E22" s="214"/>
      <c r="F22" s="216"/>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98">
        <f t="shared" si="5"/>
        <v>0</v>
      </c>
      <c r="V22" s="198">
        <f>G22+U22</f>
        <v>0</v>
      </c>
      <c r="W22" s="198">
        <f>D22+G22+U22</f>
        <v>0</v>
      </c>
      <c r="X22" s="2"/>
      <c r="Y22" s="2"/>
    </row>
    <row r="23" spans="2:25" ht="20.100000000000001" customHeight="1" thickBot="1">
      <c r="B23" s="187"/>
      <c r="C23" s="213"/>
      <c r="D23" s="191"/>
      <c r="E23" s="215"/>
      <c r="F23" s="217"/>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550</v>
      </c>
      <c r="P23" s="110"/>
      <c r="Q23" s="17">
        <f t="shared" ref="Q23" si="12">O23*P23</f>
        <v>0</v>
      </c>
      <c r="R23" s="105">
        <v>0</v>
      </c>
      <c r="S23" s="110"/>
      <c r="T23" s="17">
        <f>R23*S23</f>
        <v>0</v>
      </c>
      <c r="U23" s="199"/>
      <c r="V23" s="199"/>
      <c r="W23" s="199"/>
      <c r="X23" s="2"/>
      <c r="Y23" s="2"/>
    </row>
    <row r="24" spans="2:25" ht="20.100000000000001" customHeight="1">
      <c r="B24" s="186" t="s">
        <v>95</v>
      </c>
      <c r="C24" s="219"/>
      <c r="D24" s="190">
        <f>ROUNDDOWN(C24*25%,0)</f>
        <v>0</v>
      </c>
      <c r="E24" s="214"/>
      <c r="F24" s="216"/>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98">
        <f t="shared" si="5"/>
        <v>0</v>
      </c>
      <c r="V24" s="198">
        <f>G24+U24</f>
        <v>0</v>
      </c>
      <c r="W24" s="198">
        <f>D24+G24+U24</f>
        <v>0</v>
      </c>
      <c r="X24" s="2"/>
      <c r="Y24" s="2"/>
    </row>
    <row r="25" spans="2:25" ht="20.100000000000001" customHeight="1" thickBot="1">
      <c r="B25" s="187"/>
      <c r="C25" s="213"/>
      <c r="D25" s="191"/>
      <c r="E25" s="215"/>
      <c r="F25" s="217"/>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550</v>
      </c>
      <c r="P25" s="110"/>
      <c r="Q25" s="17">
        <f t="shared" ref="Q25" si="18">O25*P25</f>
        <v>0</v>
      </c>
      <c r="R25" s="105">
        <v>0</v>
      </c>
      <c r="S25" s="110"/>
      <c r="T25" s="17">
        <f>R25*S25</f>
        <v>0</v>
      </c>
      <c r="U25" s="199"/>
      <c r="V25" s="199"/>
      <c r="W25" s="199"/>
      <c r="X25" s="2"/>
      <c r="Y25" s="2"/>
    </row>
    <row r="26" spans="2:25" ht="20.100000000000001" customHeight="1">
      <c r="B26" s="186" t="s">
        <v>96</v>
      </c>
      <c r="C26" s="219"/>
      <c r="D26" s="190">
        <f>ROUNDDOWN(C26*25%,0)</f>
        <v>0</v>
      </c>
      <c r="E26" s="214"/>
      <c r="F26" s="216"/>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98">
        <f t="shared" si="5"/>
        <v>0</v>
      </c>
      <c r="V26" s="198">
        <f>G26+U26</f>
        <v>0</v>
      </c>
      <c r="W26" s="198">
        <f>D26+G26+U26</f>
        <v>0</v>
      </c>
      <c r="X26" s="2"/>
      <c r="Y26" s="2"/>
    </row>
    <row r="27" spans="2:25" ht="20.100000000000001" customHeight="1" thickBot="1">
      <c r="B27" s="187"/>
      <c r="C27" s="213"/>
      <c r="D27" s="191"/>
      <c r="E27" s="215"/>
      <c r="F27" s="217"/>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550</v>
      </c>
      <c r="P27" s="110"/>
      <c r="Q27" s="17">
        <f t="shared" ref="Q27" si="24">O27*P27</f>
        <v>0</v>
      </c>
      <c r="R27" s="105">
        <v>0</v>
      </c>
      <c r="S27" s="110"/>
      <c r="T27" s="17">
        <f>R27*S27</f>
        <v>0</v>
      </c>
      <c r="U27" s="199"/>
      <c r="V27" s="199"/>
      <c r="W27" s="199"/>
      <c r="X27" s="2"/>
      <c r="Y27" s="2"/>
    </row>
    <row r="28" spans="2:25" ht="20.100000000000001" customHeight="1">
      <c r="B28" s="186" t="s">
        <v>97</v>
      </c>
      <c r="C28" s="219"/>
      <c r="D28" s="190">
        <f>ROUNDDOWN(C28*25%,0)</f>
        <v>0</v>
      </c>
      <c r="E28" s="214"/>
      <c r="F28" s="216"/>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98">
        <f t="shared" si="5"/>
        <v>0</v>
      </c>
      <c r="V28" s="198">
        <f>G28+U28</f>
        <v>0</v>
      </c>
      <c r="W28" s="198">
        <f>D28+G28+U28</f>
        <v>0</v>
      </c>
      <c r="X28" s="2"/>
      <c r="Y28" s="2"/>
    </row>
    <row r="29" spans="2:25" ht="20.100000000000001" customHeight="1" thickBot="1">
      <c r="B29" s="187"/>
      <c r="C29" s="213"/>
      <c r="D29" s="191"/>
      <c r="E29" s="215"/>
      <c r="F29" s="217"/>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550</v>
      </c>
      <c r="P29" s="110"/>
      <c r="Q29" s="17">
        <f t="shared" ref="Q29" si="30">O29*P29</f>
        <v>0</v>
      </c>
      <c r="R29" s="105">
        <v>0</v>
      </c>
      <c r="S29" s="110"/>
      <c r="T29" s="17">
        <f>R29*S29</f>
        <v>0</v>
      </c>
      <c r="U29" s="199"/>
      <c r="V29" s="199"/>
      <c r="W29" s="199"/>
      <c r="X29" s="2"/>
      <c r="Y29" s="2"/>
    </row>
    <row r="30" spans="2:25" ht="20.100000000000001" customHeight="1">
      <c r="B30" s="186" t="s">
        <v>98</v>
      </c>
      <c r="C30" s="219"/>
      <c r="D30" s="190">
        <f>ROUNDDOWN(C30*25%,0)</f>
        <v>0</v>
      </c>
      <c r="E30" s="214"/>
      <c r="F30" s="216"/>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98">
        <f t="shared" si="5"/>
        <v>0</v>
      </c>
      <c r="V30" s="198">
        <f>G30+U30</f>
        <v>0</v>
      </c>
      <c r="W30" s="198">
        <f>D30+G30+U30</f>
        <v>0</v>
      </c>
      <c r="X30" s="2"/>
      <c r="Y30" s="2"/>
    </row>
    <row r="31" spans="2:25" ht="20.100000000000001" customHeight="1" thickBot="1">
      <c r="B31" s="187"/>
      <c r="C31" s="213"/>
      <c r="D31" s="191"/>
      <c r="E31" s="215"/>
      <c r="F31" s="217"/>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550</v>
      </c>
      <c r="P31" s="110"/>
      <c r="Q31" s="17">
        <f t="shared" ref="Q31" si="36">O31*P31</f>
        <v>0</v>
      </c>
      <c r="R31" s="105">
        <v>0</v>
      </c>
      <c r="S31" s="110"/>
      <c r="T31" s="17">
        <f>R31*S31</f>
        <v>0</v>
      </c>
      <c r="U31" s="199"/>
      <c r="V31" s="199"/>
      <c r="W31" s="199"/>
      <c r="X31" s="2"/>
      <c r="Y31" s="2"/>
    </row>
    <row r="32" spans="2:25" ht="20.100000000000001" customHeight="1">
      <c r="B32" s="186" t="s">
        <v>99</v>
      </c>
      <c r="C32" s="219"/>
      <c r="D32" s="190">
        <f>ROUNDDOWN(C32*25%,0)</f>
        <v>0</v>
      </c>
      <c r="E32" s="214"/>
      <c r="F32" s="216"/>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98">
        <f t="shared" si="5"/>
        <v>0</v>
      </c>
      <c r="V32" s="198">
        <f>G32+U32</f>
        <v>0</v>
      </c>
      <c r="W32" s="198">
        <f>D32+G32+U32</f>
        <v>0</v>
      </c>
      <c r="X32" s="2"/>
      <c r="Y32" s="2"/>
    </row>
    <row r="33" spans="2:25" ht="20.100000000000001" customHeight="1" thickBot="1">
      <c r="B33" s="187"/>
      <c r="C33" s="213"/>
      <c r="D33" s="191"/>
      <c r="E33" s="215"/>
      <c r="F33" s="217"/>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550</v>
      </c>
      <c r="P33" s="110"/>
      <c r="Q33" s="17">
        <f t="shared" ref="Q33" si="42">O33*P33</f>
        <v>0</v>
      </c>
      <c r="R33" s="105">
        <v>0</v>
      </c>
      <c r="S33" s="110"/>
      <c r="T33" s="17">
        <f>R33*S33</f>
        <v>0</v>
      </c>
      <c r="U33" s="199"/>
      <c r="V33" s="199"/>
      <c r="W33" s="199"/>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166"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3"/>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51" t="s">
        <v>101</v>
      </c>
      <c r="C40" s="142"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52"/>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8KYvbeQCKkxj0ZhneOUagGrejJw/ZnpuUN9a9XyKlJfXPVPTPEU+n6103l/Pp7hVskUNhJigUID0hUo7MOulWg==" saltValue="teW/OBq38zBi0fuYFWV+kg==" spinCount="100000" sheet="1" formatCells="0" selectLockedCells="1"/>
  <mergeCells count="129">
    <mergeCell ref="B37:B38"/>
    <mergeCell ref="W30:W31"/>
    <mergeCell ref="B32:B33"/>
    <mergeCell ref="C32:C33"/>
    <mergeCell ref="D32:D33"/>
    <mergeCell ref="E32:E33"/>
    <mergeCell ref="F32:F33"/>
    <mergeCell ref="G32:G33"/>
    <mergeCell ref="U32:U33"/>
    <mergeCell ref="V32:V33"/>
    <mergeCell ref="W32:W33"/>
    <mergeCell ref="B30:B31"/>
    <mergeCell ref="C30:C31"/>
    <mergeCell ref="D30:D31"/>
    <mergeCell ref="E30:E31"/>
    <mergeCell ref="F30:F31"/>
    <mergeCell ref="U30:U31"/>
    <mergeCell ref="G30:G31"/>
    <mergeCell ref="V30:V31"/>
    <mergeCell ref="C2:D2"/>
    <mergeCell ref="O1:W2"/>
    <mergeCell ref="C4:D4"/>
    <mergeCell ref="I4:K4"/>
    <mergeCell ref="O4:P5"/>
    <mergeCell ref="Q4:W5"/>
    <mergeCell ref="C5:E5"/>
    <mergeCell ref="I5:M5"/>
    <mergeCell ref="U22:U23"/>
    <mergeCell ref="V22:V23"/>
    <mergeCell ref="W22:W23"/>
    <mergeCell ref="W12:W13"/>
    <mergeCell ref="F12:F13"/>
    <mergeCell ref="G12:G13"/>
    <mergeCell ref="U12:U13"/>
    <mergeCell ref="V16:V17"/>
    <mergeCell ref="W16:W17"/>
    <mergeCell ref="U18:U19"/>
    <mergeCell ref="W14:W15"/>
    <mergeCell ref="V18:V19"/>
    <mergeCell ref="W18:W19"/>
    <mergeCell ref="W7:W9"/>
    <mergeCell ref="L8:N8"/>
    <mergeCell ref="O8:Q8"/>
    <mergeCell ref="U26:U27"/>
    <mergeCell ref="V26:V27"/>
    <mergeCell ref="W26:W27"/>
    <mergeCell ref="B28:B29"/>
    <mergeCell ref="C28:C29"/>
    <mergeCell ref="D28:D29"/>
    <mergeCell ref="E28:E29"/>
    <mergeCell ref="F28:F29"/>
    <mergeCell ref="G28:G29"/>
    <mergeCell ref="U28:U29"/>
    <mergeCell ref="B26:B27"/>
    <mergeCell ref="C26:C27"/>
    <mergeCell ref="D26:D27"/>
    <mergeCell ref="E26:E27"/>
    <mergeCell ref="F26:F27"/>
    <mergeCell ref="G26:G27"/>
    <mergeCell ref="V28:V29"/>
    <mergeCell ref="W28:W29"/>
    <mergeCell ref="E24:E25"/>
    <mergeCell ref="F24:F25"/>
    <mergeCell ref="G24:G25"/>
    <mergeCell ref="U24:U25"/>
    <mergeCell ref="V24:V25"/>
    <mergeCell ref="W24:W25"/>
    <mergeCell ref="V20:V21"/>
    <mergeCell ref="W20:W21"/>
    <mergeCell ref="B22:B23"/>
    <mergeCell ref="C22:C23"/>
    <mergeCell ref="D22:D23"/>
    <mergeCell ref="E22:E23"/>
    <mergeCell ref="F22:F23"/>
    <mergeCell ref="G22:G23"/>
    <mergeCell ref="C20:C21"/>
    <mergeCell ref="D20:D21"/>
    <mergeCell ref="E20:E21"/>
    <mergeCell ref="F20:F21"/>
    <mergeCell ref="G20:G21"/>
    <mergeCell ref="U20:U21"/>
    <mergeCell ref="B20:B21"/>
    <mergeCell ref="B24:B25"/>
    <mergeCell ref="C24:C25"/>
    <mergeCell ref="D24:D25"/>
    <mergeCell ref="F16:F17"/>
    <mergeCell ref="V7:V9"/>
    <mergeCell ref="B16:B17"/>
    <mergeCell ref="C16:C17"/>
    <mergeCell ref="D16:D17"/>
    <mergeCell ref="G16:G17"/>
    <mergeCell ref="U16:U17"/>
    <mergeCell ref="B14:B15"/>
    <mergeCell ref="C14:C15"/>
    <mergeCell ref="D14:D15"/>
    <mergeCell ref="E14:E15"/>
    <mergeCell ref="F14:F15"/>
    <mergeCell ref="G14:G15"/>
    <mergeCell ref="U14:U15"/>
    <mergeCell ref="V14:V15"/>
    <mergeCell ref="V12:V13"/>
    <mergeCell ref="I8:K8"/>
    <mergeCell ref="R8:T8"/>
    <mergeCell ref="U8:U9"/>
    <mergeCell ref="V10:V11"/>
    <mergeCell ref="W10:W11"/>
    <mergeCell ref="B40:B41"/>
    <mergeCell ref="B7:B9"/>
    <mergeCell ref="C7:D8"/>
    <mergeCell ref="E7:G8"/>
    <mergeCell ref="I7:U7"/>
    <mergeCell ref="U10:U11"/>
    <mergeCell ref="B12:B13"/>
    <mergeCell ref="C12:C13"/>
    <mergeCell ref="D12:D13"/>
    <mergeCell ref="E12:E13"/>
    <mergeCell ref="B10:B11"/>
    <mergeCell ref="C10:C11"/>
    <mergeCell ref="D10:D11"/>
    <mergeCell ref="E10:E11"/>
    <mergeCell ref="F10:F11"/>
    <mergeCell ref="G10:G11"/>
    <mergeCell ref="B18:B19"/>
    <mergeCell ref="C18:C19"/>
    <mergeCell ref="D18:D19"/>
    <mergeCell ref="E18:E19"/>
    <mergeCell ref="F18:F19"/>
    <mergeCell ref="G18:G19"/>
    <mergeCell ref="E16:E17"/>
  </mergeCells>
  <phoneticPr fontId="2"/>
  <dataValidations count="4">
    <dataValidation type="list" allowBlank="1" showDropDown="1" showInputMessage="1" showErrorMessage="1" sqref="E10:E21" xr:uid="{26350446-0B75-4FA6-9B7D-0CB22B233CC4}">
      <formula1>INDIRECT($AB$2)</formula1>
    </dataValidation>
    <dataValidation type="list" allowBlank="1" showInputMessage="1" showErrorMessage="1" sqref="I10 I12 I14 I16 I18 I20 I22 I24 I26 I28 I30 I32" xr:uid="{1EF25E3A-B26D-47A8-BDB4-2B26FB4164DF}">
      <formula1>"880,1370"</formula1>
    </dataValidation>
    <dataValidation type="list" allowBlank="1" showInputMessage="1" showErrorMessage="1" sqref="L10 L12 L14 L16 L18 L20 L22 L24 L26 L28 L30 L32" xr:uid="{126E7651-D319-4D28-AB99-918CFDE04347}">
      <formula1>"550,1370"</formula1>
    </dataValidation>
    <dataValidation type="list" allowBlank="1" showInputMessage="1" showErrorMessage="1" sqref="R10 R12 R14 R16 R18 R20 R22 R24 R26 R28 R30 R32" xr:uid="{4906BE81-0DFD-4808-9210-D00E9AED95B6}">
      <formula1>"0,430"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CFF6443-C41C-4A02-AB1F-710AD0AE25C7}">
          <x14:formula1>
            <xm:f>INDIRECT('1氏名'!$AF$2:$AG$2)</xm:f>
          </x14:formula1>
          <xm:sqref>O10 O12 O14 O16 O18 O20 O22 O24 O26 O28 O30 O32</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6666FF"/>
    <pageSetUpPr fitToPage="1"/>
  </sheetPr>
  <dimension ref="A1:Y75"/>
  <sheetViews>
    <sheetView view="pageBreakPreview" zoomScale="70" zoomScaleNormal="100" zoomScaleSheetLayoutView="7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105</v>
      </c>
      <c r="P1" s="236"/>
      <c r="Q1" s="236"/>
      <c r="R1" s="236"/>
      <c r="S1" s="236"/>
      <c r="T1" s="236"/>
      <c r="U1" s="236"/>
      <c r="V1" s="236"/>
      <c r="W1" s="236"/>
    </row>
    <row r="2" spans="1:25" ht="20.100000000000001" customHeight="1">
      <c r="A2" s="1" t="s">
        <v>0</v>
      </c>
      <c r="B2" s="4" t="s">
        <v>72</v>
      </c>
      <c r="C2" s="235"/>
      <c r="D2" s="235"/>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54">
        <f>'1氏名'!Q4</f>
        <v>0</v>
      </c>
      <c r="R4" s="254"/>
      <c r="S4" s="254"/>
      <c r="T4" s="254"/>
      <c r="U4" s="254"/>
      <c r="V4" s="254"/>
      <c r="W4" s="254"/>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256"/>
      <c r="D8" s="257"/>
      <c r="E8" s="180"/>
      <c r="F8" s="181"/>
      <c r="G8" s="182"/>
      <c r="H8" s="56"/>
      <c r="I8" s="206" t="s">
        <v>7</v>
      </c>
      <c r="J8" s="207"/>
      <c r="K8" s="208"/>
      <c r="L8" s="206" t="s">
        <v>46</v>
      </c>
      <c r="M8" s="207"/>
      <c r="N8" s="208"/>
      <c r="O8" s="206" t="s">
        <v>8</v>
      </c>
      <c r="P8" s="207"/>
      <c r="Q8" s="208"/>
      <c r="R8" s="206" t="s">
        <v>9</v>
      </c>
      <c r="S8" s="207"/>
      <c r="T8" s="208"/>
      <c r="U8" s="209" t="s">
        <v>10</v>
      </c>
      <c r="V8" s="244"/>
      <c r="W8" s="204"/>
    </row>
    <row r="9" spans="1:25" ht="16.5" customHeight="1" thickBot="1">
      <c r="A9" s="5"/>
      <c r="B9" s="255"/>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98">
        <f>K10+K11+N10+N11+Q10+Q11+T10+T11</f>
        <v>0</v>
      </c>
      <c r="V10" s="198">
        <f>G10+U10</f>
        <v>0</v>
      </c>
      <c r="W10" s="198">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199"/>
    </row>
    <row r="12" spans="1:25" ht="20.100000000000001" customHeight="1">
      <c r="A12" s="18"/>
      <c r="B12" s="186" t="s">
        <v>90</v>
      </c>
      <c r="C12" s="222"/>
      <c r="D12" s="190">
        <f>ROUNDDOWN(C12*25%,0)</f>
        <v>0</v>
      </c>
      <c r="E12" s="192"/>
      <c r="F12" s="194"/>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98">
        <f>K12+K13+N12+N13+Q12+Q13+T12+T13</f>
        <v>0</v>
      </c>
      <c r="V12" s="198">
        <f>G12+U12</f>
        <v>0</v>
      </c>
      <c r="W12" s="198">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199"/>
      <c r="X13" s="2"/>
      <c r="Y13" s="2"/>
    </row>
    <row r="14" spans="1:25" ht="20.100000000000001" customHeight="1">
      <c r="B14" s="186" t="s">
        <v>89</v>
      </c>
      <c r="C14" s="222"/>
      <c r="D14" s="190">
        <f>ROUNDDOWN(C14*25%,0)</f>
        <v>0</v>
      </c>
      <c r="E14" s="192"/>
      <c r="F14" s="194"/>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98">
        <f t="shared" ref="U14:U32" si="5">K14+K15+N14+N15+Q14+Q15+T14+T15</f>
        <v>0</v>
      </c>
      <c r="V14" s="198">
        <f>G14+U14</f>
        <v>0</v>
      </c>
      <c r="W14" s="198">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199"/>
      <c r="X15" s="2"/>
      <c r="Y15" s="2"/>
    </row>
    <row r="16" spans="1:25" ht="20.100000000000001" customHeight="1">
      <c r="B16" s="186" t="s">
        <v>91</v>
      </c>
      <c r="C16" s="222"/>
      <c r="D16" s="190">
        <f>ROUNDDOWN(C16*25%,0)</f>
        <v>0</v>
      </c>
      <c r="E16" s="192"/>
      <c r="F16" s="194"/>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98">
        <f t="shared" si="5"/>
        <v>0</v>
      </c>
      <c r="V16" s="198">
        <f>G16+U16</f>
        <v>0</v>
      </c>
      <c r="W16" s="198">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199"/>
      <c r="X17" s="2"/>
      <c r="Y17" s="2"/>
    </row>
    <row r="18" spans="2:25" ht="20.100000000000001" customHeight="1">
      <c r="B18" s="186" t="s">
        <v>92</v>
      </c>
      <c r="C18" s="222"/>
      <c r="D18" s="190">
        <f>ROUNDDOWN(C18*25%,0)</f>
        <v>0</v>
      </c>
      <c r="E18" s="192"/>
      <c r="F18" s="194"/>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98">
        <f t="shared" si="5"/>
        <v>0</v>
      </c>
      <c r="V18" s="198">
        <f>G18+U18</f>
        <v>0</v>
      </c>
      <c r="W18" s="198">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199"/>
      <c r="X19" s="2"/>
      <c r="Y19" s="2"/>
    </row>
    <row r="20" spans="2:25" ht="20.100000000000001" customHeight="1">
      <c r="B20" s="186" t="s">
        <v>93</v>
      </c>
      <c r="C20" s="222"/>
      <c r="D20" s="190">
        <f>ROUNDDOWN(C20*25%,0)</f>
        <v>0</v>
      </c>
      <c r="E20" s="192"/>
      <c r="F20" s="194"/>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98">
        <f t="shared" si="5"/>
        <v>0</v>
      </c>
      <c r="V20" s="198">
        <f>G20+U20</f>
        <v>0</v>
      </c>
      <c r="W20" s="198">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199"/>
      <c r="X21" s="2"/>
      <c r="Y21" s="2"/>
    </row>
    <row r="22" spans="2:25" ht="20.100000000000001" customHeight="1">
      <c r="B22" s="186" t="s">
        <v>94</v>
      </c>
      <c r="C22" s="219"/>
      <c r="D22" s="190">
        <f>ROUNDDOWN(C22*25%,0)</f>
        <v>0</v>
      </c>
      <c r="E22" s="214"/>
      <c r="F22" s="216"/>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98">
        <f t="shared" si="5"/>
        <v>0</v>
      </c>
      <c r="V22" s="198">
        <f>G22+U22</f>
        <v>0</v>
      </c>
      <c r="W22" s="198">
        <f>D22+G22+U22</f>
        <v>0</v>
      </c>
      <c r="X22" s="2"/>
      <c r="Y22" s="2"/>
    </row>
    <row r="23" spans="2:25" ht="20.100000000000001" customHeight="1" thickBot="1">
      <c r="B23" s="187"/>
      <c r="C23" s="213"/>
      <c r="D23" s="191"/>
      <c r="E23" s="215"/>
      <c r="F23" s="217"/>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550</v>
      </c>
      <c r="P23" s="110"/>
      <c r="Q23" s="17">
        <f t="shared" ref="Q23" si="12">O23*P23</f>
        <v>0</v>
      </c>
      <c r="R23" s="105">
        <v>0</v>
      </c>
      <c r="S23" s="110"/>
      <c r="T23" s="17">
        <f>R23*S23</f>
        <v>0</v>
      </c>
      <c r="U23" s="199"/>
      <c r="V23" s="199"/>
      <c r="W23" s="199"/>
      <c r="X23" s="2"/>
      <c r="Y23" s="2"/>
    </row>
    <row r="24" spans="2:25" ht="20.100000000000001" customHeight="1">
      <c r="B24" s="186" t="s">
        <v>95</v>
      </c>
      <c r="C24" s="219"/>
      <c r="D24" s="190">
        <f>ROUNDDOWN(C24*25%,0)</f>
        <v>0</v>
      </c>
      <c r="E24" s="214"/>
      <c r="F24" s="216"/>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98">
        <f t="shared" si="5"/>
        <v>0</v>
      </c>
      <c r="V24" s="198">
        <f>G24+U24</f>
        <v>0</v>
      </c>
      <c r="W24" s="198">
        <f>D24+G24+U24</f>
        <v>0</v>
      </c>
      <c r="X24" s="2"/>
      <c r="Y24" s="2"/>
    </row>
    <row r="25" spans="2:25" ht="20.100000000000001" customHeight="1" thickBot="1">
      <c r="B25" s="187"/>
      <c r="C25" s="213"/>
      <c r="D25" s="191"/>
      <c r="E25" s="215"/>
      <c r="F25" s="217"/>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550</v>
      </c>
      <c r="P25" s="110"/>
      <c r="Q25" s="17">
        <f t="shared" ref="Q25" si="18">O25*P25</f>
        <v>0</v>
      </c>
      <c r="R25" s="105">
        <v>0</v>
      </c>
      <c r="S25" s="110"/>
      <c r="T25" s="17">
        <f>R25*S25</f>
        <v>0</v>
      </c>
      <c r="U25" s="199"/>
      <c r="V25" s="199"/>
      <c r="W25" s="199"/>
      <c r="X25" s="2"/>
      <c r="Y25" s="2"/>
    </row>
    <row r="26" spans="2:25" ht="20.100000000000001" customHeight="1">
      <c r="B26" s="186" t="s">
        <v>96</v>
      </c>
      <c r="C26" s="219"/>
      <c r="D26" s="190">
        <f>ROUNDDOWN(C26*25%,0)</f>
        <v>0</v>
      </c>
      <c r="E26" s="214"/>
      <c r="F26" s="216"/>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98">
        <f t="shared" si="5"/>
        <v>0</v>
      </c>
      <c r="V26" s="198">
        <f>G26+U26</f>
        <v>0</v>
      </c>
      <c r="W26" s="198">
        <f>D26+G26+U26</f>
        <v>0</v>
      </c>
      <c r="X26" s="2"/>
      <c r="Y26" s="2"/>
    </row>
    <row r="27" spans="2:25" ht="20.100000000000001" customHeight="1" thickBot="1">
      <c r="B27" s="187"/>
      <c r="C27" s="213"/>
      <c r="D27" s="191"/>
      <c r="E27" s="215"/>
      <c r="F27" s="217"/>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550</v>
      </c>
      <c r="P27" s="110"/>
      <c r="Q27" s="17">
        <f t="shared" ref="Q27" si="24">O27*P27</f>
        <v>0</v>
      </c>
      <c r="R27" s="105">
        <v>0</v>
      </c>
      <c r="S27" s="110"/>
      <c r="T27" s="17">
        <f>R27*S27</f>
        <v>0</v>
      </c>
      <c r="U27" s="199"/>
      <c r="V27" s="199"/>
      <c r="W27" s="199"/>
      <c r="X27" s="2"/>
      <c r="Y27" s="2"/>
    </row>
    <row r="28" spans="2:25" ht="20.100000000000001" customHeight="1">
      <c r="B28" s="186" t="s">
        <v>97</v>
      </c>
      <c r="C28" s="219"/>
      <c r="D28" s="190">
        <f>ROUNDDOWN(C28*25%,0)</f>
        <v>0</v>
      </c>
      <c r="E28" s="214"/>
      <c r="F28" s="216"/>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98">
        <f t="shared" si="5"/>
        <v>0</v>
      </c>
      <c r="V28" s="198">
        <f>G28+U28</f>
        <v>0</v>
      </c>
      <c r="W28" s="198">
        <f>D28+G28+U28</f>
        <v>0</v>
      </c>
      <c r="X28" s="2"/>
      <c r="Y28" s="2"/>
    </row>
    <row r="29" spans="2:25" ht="20.100000000000001" customHeight="1" thickBot="1">
      <c r="B29" s="187"/>
      <c r="C29" s="213"/>
      <c r="D29" s="191"/>
      <c r="E29" s="215"/>
      <c r="F29" s="217"/>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550</v>
      </c>
      <c r="P29" s="110"/>
      <c r="Q29" s="17">
        <f t="shared" ref="Q29" si="30">O29*P29</f>
        <v>0</v>
      </c>
      <c r="R29" s="105">
        <v>0</v>
      </c>
      <c r="S29" s="110"/>
      <c r="T29" s="17">
        <f>R29*S29</f>
        <v>0</v>
      </c>
      <c r="U29" s="199"/>
      <c r="V29" s="199"/>
      <c r="W29" s="199"/>
      <c r="X29" s="2"/>
      <c r="Y29" s="2"/>
    </row>
    <row r="30" spans="2:25" ht="20.100000000000001" customHeight="1">
      <c r="B30" s="186" t="s">
        <v>98</v>
      </c>
      <c r="C30" s="219"/>
      <c r="D30" s="190">
        <f>ROUNDDOWN(C30*25%,0)</f>
        <v>0</v>
      </c>
      <c r="E30" s="214"/>
      <c r="F30" s="216"/>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98">
        <f t="shared" si="5"/>
        <v>0</v>
      </c>
      <c r="V30" s="198">
        <f>G30+U30</f>
        <v>0</v>
      </c>
      <c r="W30" s="198">
        <f>D30+G30+U30</f>
        <v>0</v>
      </c>
      <c r="X30" s="2"/>
      <c r="Y30" s="2"/>
    </row>
    <row r="31" spans="2:25" ht="20.100000000000001" customHeight="1" thickBot="1">
      <c r="B31" s="187"/>
      <c r="C31" s="213"/>
      <c r="D31" s="191"/>
      <c r="E31" s="215"/>
      <c r="F31" s="217"/>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550</v>
      </c>
      <c r="P31" s="110"/>
      <c r="Q31" s="17">
        <f t="shared" ref="Q31" si="36">O31*P31</f>
        <v>0</v>
      </c>
      <c r="R31" s="105">
        <v>0</v>
      </c>
      <c r="S31" s="110"/>
      <c r="T31" s="17">
        <f>R31*S31</f>
        <v>0</v>
      </c>
      <c r="U31" s="199"/>
      <c r="V31" s="199"/>
      <c r="W31" s="199"/>
      <c r="X31" s="2"/>
      <c r="Y31" s="2"/>
    </row>
    <row r="32" spans="2:25" ht="20.100000000000001" customHeight="1">
      <c r="B32" s="186" t="s">
        <v>99</v>
      </c>
      <c r="C32" s="219"/>
      <c r="D32" s="190">
        <f>ROUNDDOWN(C32*25%,0)</f>
        <v>0</v>
      </c>
      <c r="E32" s="214"/>
      <c r="F32" s="216"/>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98">
        <f t="shared" si="5"/>
        <v>0</v>
      </c>
      <c r="V32" s="198">
        <f>G32+U32</f>
        <v>0</v>
      </c>
      <c r="W32" s="198">
        <f>D32+G32+U32</f>
        <v>0</v>
      </c>
      <c r="X32" s="2"/>
      <c r="Y32" s="2"/>
    </row>
    <row r="33" spans="2:25" ht="20.100000000000001" customHeight="1" thickBot="1">
      <c r="B33" s="187"/>
      <c r="C33" s="213"/>
      <c r="D33" s="191"/>
      <c r="E33" s="215"/>
      <c r="F33" s="217"/>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550</v>
      </c>
      <c r="P33" s="110"/>
      <c r="Q33" s="17">
        <f t="shared" ref="Q33" si="42">O33*P33</f>
        <v>0</v>
      </c>
      <c r="R33" s="105">
        <v>0</v>
      </c>
      <c r="S33" s="110"/>
      <c r="T33" s="17">
        <f>R33*S33</f>
        <v>0</v>
      </c>
      <c r="U33" s="199"/>
      <c r="V33" s="199"/>
      <c r="W33" s="199"/>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166"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3"/>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51" t="s">
        <v>101</v>
      </c>
      <c r="C40" s="142"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52"/>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LCynfrjsR1QSq4TvrCU3lM3rRVz9k0eX8/pzNCCnzGKf9woFvSipNu0rUVk/NdC97uHXoL/+V4wG2uvr6463wA==" saltValue="E6O3rXN9jrp3GR+BR0fMOw==" spinCount="100000" sheet="1" formatCells="0" selectLockedCells="1"/>
  <mergeCells count="129">
    <mergeCell ref="B37:B38"/>
    <mergeCell ref="W30:W31"/>
    <mergeCell ref="B32:B33"/>
    <mergeCell ref="C32:C33"/>
    <mergeCell ref="D32:D33"/>
    <mergeCell ref="E32:E33"/>
    <mergeCell ref="F32:F33"/>
    <mergeCell ref="G32:G33"/>
    <mergeCell ref="U32:U33"/>
    <mergeCell ref="V32:V33"/>
    <mergeCell ref="W32:W33"/>
    <mergeCell ref="B30:B31"/>
    <mergeCell ref="C30:C31"/>
    <mergeCell ref="D30:D31"/>
    <mergeCell ref="E30:E31"/>
    <mergeCell ref="F30:F31"/>
    <mergeCell ref="U30:U31"/>
    <mergeCell ref="G30:G31"/>
    <mergeCell ref="V30:V31"/>
    <mergeCell ref="C2:D2"/>
    <mergeCell ref="O1:W2"/>
    <mergeCell ref="C4:D4"/>
    <mergeCell ref="I4:K4"/>
    <mergeCell ref="O4:P5"/>
    <mergeCell ref="Q4:W5"/>
    <mergeCell ref="C5:E5"/>
    <mergeCell ref="I5:M5"/>
    <mergeCell ref="U22:U23"/>
    <mergeCell ref="V22:V23"/>
    <mergeCell ref="W22:W23"/>
    <mergeCell ref="W12:W13"/>
    <mergeCell ref="F12:F13"/>
    <mergeCell ref="G12:G13"/>
    <mergeCell ref="U12:U13"/>
    <mergeCell ref="V16:V17"/>
    <mergeCell ref="W16:W17"/>
    <mergeCell ref="U18:U19"/>
    <mergeCell ref="W14:W15"/>
    <mergeCell ref="V18:V19"/>
    <mergeCell ref="W18:W19"/>
    <mergeCell ref="W7:W9"/>
    <mergeCell ref="L8:N8"/>
    <mergeCell ref="O8:Q8"/>
    <mergeCell ref="U26:U27"/>
    <mergeCell ref="V26:V27"/>
    <mergeCell ref="W26:W27"/>
    <mergeCell ref="B28:B29"/>
    <mergeCell ref="C28:C29"/>
    <mergeCell ref="D28:D29"/>
    <mergeCell ref="E28:E29"/>
    <mergeCell ref="F28:F29"/>
    <mergeCell ref="G28:G29"/>
    <mergeCell ref="U28:U29"/>
    <mergeCell ref="B26:B27"/>
    <mergeCell ref="C26:C27"/>
    <mergeCell ref="D26:D27"/>
    <mergeCell ref="E26:E27"/>
    <mergeCell ref="F26:F27"/>
    <mergeCell ref="G26:G27"/>
    <mergeCell ref="V28:V29"/>
    <mergeCell ref="W28:W29"/>
    <mergeCell ref="E24:E25"/>
    <mergeCell ref="F24:F25"/>
    <mergeCell ref="G24:G25"/>
    <mergeCell ref="U24:U25"/>
    <mergeCell ref="V24:V25"/>
    <mergeCell ref="W24:W25"/>
    <mergeCell ref="V20:V21"/>
    <mergeCell ref="W20:W21"/>
    <mergeCell ref="B22:B23"/>
    <mergeCell ref="C22:C23"/>
    <mergeCell ref="D22:D23"/>
    <mergeCell ref="E22:E23"/>
    <mergeCell ref="F22:F23"/>
    <mergeCell ref="G22:G23"/>
    <mergeCell ref="C20:C21"/>
    <mergeCell ref="D20:D21"/>
    <mergeCell ref="E20:E21"/>
    <mergeCell ref="F20:F21"/>
    <mergeCell ref="G20:G21"/>
    <mergeCell ref="U20:U21"/>
    <mergeCell ref="B20:B21"/>
    <mergeCell ref="B24:B25"/>
    <mergeCell ref="C24:C25"/>
    <mergeCell ref="D24:D25"/>
    <mergeCell ref="F16:F17"/>
    <mergeCell ref="V7:V9"/>
    <mergeCell ref="B16:B17"/>
    <mergeCell ref="C16:C17"/>
    <mergeCell ref="D16:D17"/>
    <mergeCell ref="G16:G17"/>
    <mergeCell ref="U16:U17"/>
    <mergeCell ref="B14:B15"/>
    <mergeCell ref="C14:C15"/>
    <mergeCell ref="D14:D15"/>
    <mergeCell ref="E14:E15"/>
    <mergeCell ref="F14:F15"/>
    <mergeCell ref="G14:G15"/>
    <mergeCell ref="U14:U15"/>
    <mergeCell ref="V14:V15"/>
    <mergeCell ref="V12:V13"/>
    <mergeCell ref="I8:K8"/>
    <mergeCell ref="R8:T8"/>
    <mergeCell ref="U8:U9"/>
    <mergeCell ref="V10:V11"/>
    <mergeCell ref="W10:W11"/>
    <mergeCell ref="B40:B41"/>
    <mergeCell ref="B7:B9"/>
    <mergeCell ref="C7:D8"/>
    <mergeCell ref="E7:G8"/>
    <mergeCell ref="I7:U7"/>
    <mergeCell ref="U10:U11"/>
    <mergeCell ref="B12:B13"/>
    <mergeCell ref="C12:C13"/>
    <mergeCell ref="D12:D13"/>
    <mergeCell ref="E12:E13"/>
    <mergeCell ref="B10:B11"/>
    <mergeCell ref="C10:C11"/>
    <mergeCell ref="D10:D11"/>
    <mergeCell ref="E10:E11"/>
    <mergeCell ref="F10:F11"/>
    <mergeCell ref="G10:G11"/>
    <mergeCell ref="B18:B19"/>
    <mergeCell ref="C18:C19"/>
    <mergeCell ref="D18:D19"/>
    <mergeCell ref="E18:E19"/>
    <mergeCell ref="F18:F19"/>
    <mergeCell ref="G18:G19"/>
    <mergeCell ref="E16:E17"/>
  </mergeCells>
  <phoneticPr fontId="2"/>
  <dataValidations count="4">
    <dataValidation type="list" allowBlank="1" showDropDown="1" showInputMessage="1" showErrorMessage="1" sqref="E10:E21" xr:uid="{AE459385-6C6C-47FF-BA09-943A70B2752E}">
      <formula1>INDIRECT($AB$2)</formula1>
    </dataValidation>
    <dataValidation type="list" allowBlank="1" showInputMessage="1" showErrorMessage="1" sqref="I10 I12 I14 I16 I18 I20 I22 I24 I26 I28 I30 I32" xr:uid="{FE4CD257-3BAD-4D8E-95A3-1A0D9F7C8E2B}">
      <formula1>"880,1370"</formula1>
    </dataValidation>
    <dataValidation type="list" allowBlank="1" showInputMessage="1" showErrorMessage="1" sqref="L10 L12 L14 L16 L18 L20 L22 L24 L26 L28 L30 L32" xr:uid="{064AB97C-E2ED-4153-9399-45AF0F4700DB}">
      <formula1>"550,1370"</formula1>
    </dataValidation>
    <dataValidation type="list" allowBlank="1" showInputMessage="1" showErrorMessage="1" sqref="R10 R12 R14 R16 R18 R20 R22 R24 R26 R28 R30 R32" xr:uid="{1FEA14B9-BE6E-4843-BBE9-E6A1B6DB5DC8}">
      <formula1>"0,430"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090F57D-2405-4607-B004-4E479F7A0431}">
          <x14:formula1>
            <xm:f>INDIRECT('1氏名'!$AF$2:$AG$2)</xm:f>
          </x14:formula1>
          <xm:sqref>O10 O12 O14 O16 O18 O20 O22 O24 O26 O28 O30 O32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rgb="FF00FF99"/>
    <pageSetUpPr fitToPage="1"/>
  </sheetPr>
  <dimension ref="A1:Y75"/>
  <sheetViews>
    <sheetView view="pageBreakPreview" zoomScale="70" zoomScaleNormal="100" zoomScaleSheetLayoutView="7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103</v>
      </c>
      <c r="P1" s="236"/>
      <c r="Q1" s="236"/>
      <c r="R1" s="236"/>
      <c r="S1" s="236"/>
      <c r="T1" s="236"/>
      <c r="U1" s="236"/>
      <c r="V1" s="236"/>
      <c r="W1" s="236"/>
    </row>
    <row r="2" spans="1:25" ht="20.100000000000001" customHeight="1">
      <c r="A2" s="1" t="s">
        <v>0</v>
      </c>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41">
        <f>'1氏名'!Q4</f>
        <v>0</v>
      </c>
      <c r="R4" s="241"/>
      <c r="S4" s="241"/>
      <c r="T4" s="241"/>
      <c r="U4" s="241"/>
      <c r="V4" s="241"/>
      <c r="W4" s="241"/>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175"/>
      <c r="D8" s="176"/>
      <c r="E8" s="180"/>
      <c r="F8" s="181"/>
      <c r="G8" s="182"/>
      <c r="H8" s="62"/>
      <c r="I8" s="206" t="s">
        <v>7</v>
      </c>
      <c r="J8" s="207"/>
      <c r="K8" s="208"/>
      <c r="L8" s="206" t="s">
        <v>46</v>
      </c>
      <c r="M8" s="207"/>
      <c r="N8" s="208"/>
      <c r="O8" s="246" t="s">
        <v>8</v>
      </c>
      <c r="P8" s="247"/>
      <c r="Q8" s="248"/>
      <c r="R8" s="246" t="s">
        <v>9</v>
      </c>
      <c r="S8" s="247"/>
      <c r="T8" s="248"/>
      <c r="U8" s="209" t="s">
        <v>10</v>
      </c>
      <c r="V8" s="244"/>
      <c r="W8" s="204"/>
    </row>
    <row r="9" spans="1:25" ht="16.5" customHeight="1" thickBot="1">
      <c r="A9" s="5"/>
      <c r="B9" s="172"/>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thickBo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98">
        <f>K10+K11+N10+N11+Q10+Q11+T10+T11</f>
        <v>0</v>
      </c>
      <c r="V10" s="198">
        <f>G10+U10</f>
        <v>0</v>
      </c>
      <c r="W10" s="211">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211"/>
    </row>
    <row r="12" spans="1:25" ht="20.100000000000001" customHeight="1" thickBot="1">
      <c r="A12" s="18"/>
      <c r="B12" s="186" t="s">
        <v>90</v>
      </c>
      <c r="C12" s="188"/>
      <c r="D12" s="190">
        <f>ROUNDDOWN(C12*25%,0)</f>
        <v>0</v>
      </c>
      <c r="E12" s="192"/>
      <c r="F12" s="194"/>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98">
        <f>K12+K13+N12+N13+Q12+Q13+T12+T13</f>
        <v>0</v>
      </c>
      <c r="V12" s="198">
        <f>G12+U12</f>
        <v>0</v>
      </c>
      <c r="W12" s="211">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211"/>
      <c r="X13" s="2"/>
      <c r="Y13" s="2"/>
    </row>
    <row r="14" spans="1:25" ht="20.100000000000001" customHeight="1" thickBot="1">
      <c r="B14" s="186" t="s">
        <v>89</v>
      </c>
      <c r="C14" s="188"/>
      <c r="D14" s="190">
        <f>ROUNDDOWN(C14*25%,0)</f>
        <v>0</v>
      </c>
      <c r="E14" s="192"/>
      <c r="F14" s="194"/>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98">
        <f t="shared" ref="U14:U32" si="4">K14+K15+N14+N15+Q14+Q15+T14+T15</f>
        <v>0</v>
      </c>
      <c r="V14" s="198">
        <f>G14+U14</f>
        <v>0</v>
      </c>
      <c r="W14" s="211">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211"/>
      <c r="X15" s="2"/>
      <c r="Y15" s="2"/>
    </row>
    <row r="16" spans="1:25" ht="20.100000000000001" customHeight="1" thickBot="1">
      <c r="B16" s="186" t="s">
        <v>91</v>
      </c>
      <c r="C16" s="188"/>
      <c r="D16" s="190">
        <f>ROUNDDOWN(C16*25%,0)</f>
        <v>0</v>
      </c>
      <c r="E16" s="192"/>
      <c r="F16" s="194"/>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98">
        <f t="shared" si="4"/>
        <v>0</v>
      </c>
      <c r="V16" s="198">
        <f>G16+U16</f>
        <v>0</v>
      </c>
      <c r="W16" s="211">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211"/>
      <c r="X17" s="2"/>
      <c r="Y17" s="2"/>
    </row>
    <row r="18" spans="2:25" ht="20.100000000000001" customHeight="1" thickBot="1">
      <c r="B18" s="186" t="s">
        <v>92</v>
      </c>
      <c r="C18" s="188"/>
      <c r="D18" s="190">
        <f>ROUNDDOWN(C18*25%,0)</f>
        <v>0</v>
      </c>
      <c r="E18" s="192"/>
      <c r="F18" s="194"/>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98">
        <f t="shared" si="4"/>
        <v>0</v>
      </c>
      <c r="V18" s="198">
        <f>G18+U18</f>
        <v>0</v>
      </c>
      <c r="W18" s="211">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211"/>
      <c r="X19" s="2"/>
      <c r="Y19" s="2"/>
    </row>
    <row r="20" spans="2:25" ht="20.100000000000001" customHeight="1" thickBot="1">
      <c r="B20" s="186" t="s">
        <v>93</v>
      </c>
      <c r="C20" s="188"/>
      <c r="D20" s="190">
        <f>ROUNDDOWN(C20*25%,0)</f>
        <v>0</v>
      </c>
      <c r="E20" s="192"/>
      <c r="F20" s="194"/>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98">
        <f t="shared" si="4"/>
        <v>0</v>
      </c>
      <c r="V20" s="198">
        <f>G20+U20</f>
        <v>0</v>
      </c>
      <c r="W20" s="211">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211"/>
      <c r="X21" s="2"/>
      <c r="Y21" s="2"/>
    </row>
    <row r="22" spans="2:25" ht="20.100000000000001" customHeight="1" thickBot="1">
      <c r="B22" s="186" t="s">
        <v>94</v>
      </c>
      <c r="C22" s="212"/>
      <c r="D22" s="190">
        <f>ROUNDDOWN(C22*25%,0)</f>
        <v>0</v>
      </c>
      <c r="E22" s="214"/>
      <c r="F22" s="216"/>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98">
        <f t="shared" si="4"/>
        <v>0</v>
      </c>
      <c r="V22" s="198">
        <f>G22+U22</f>
        <v>0</v>
      </c>
      <c r="W22" s="211">
        <f>D22+G22+U22</f>
        <v>0</v>
      </c>
      <c r="X22" s="2"/>
      <c r="Y22" s="2"/>
    </row>
    <row r="23" spans="2:25" ht="20.100000000000001" customHeight="1" thickBot="1">
      <c r="B23" s="187"/>
      <c r="C23" s="213"/>
      <c r="D23" s="191"/>
      <c r="E23" s="215"/>
      <c r="F23" s="217"/>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550</v>
      </c>
      <c r="P23" s="110"/>
      <c r="Q23" s="17">
        <f t="shared" ref="Q23" si="10">O23*P23</f>
        <v>0</v>
      </c>
      <c r="R23" s="105">
        <v>0</v>
      </c>
      <c r="S23" s="110"/>
      <c r="T23" s="17">
        <f>R23*S23</f>
        <v>0</v>
      </c>
      <c r="U23" s="199"/>
      <c r="V23" s="199"/>
      <c r="W23" s="211"/>
      <c r="X23" s="2"/>
      <c r="Y23" s="2"/>
    </row>
    <row r="24" spans="2:25" ht="20.100000000000001" customHeight="1" thickBot="1">
      <c r="B24" s="186" t="s">
        <v>95</v>
      </c>
      <c r="C24" s="212"/>
      <c r="D24" s="190">
        <f>ROUNDDOWN(C24*25%,0)</f>
        <v>0</v>
      </c>
      <c r="E24" s="214"/>
      <c r="F24" s="216"/>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98">
        <f t="shared" si="4"/>
        <v>0</v>
      </c>
      <c r="V24" s="198">
        <f>G24+U24</f>
        <v>0</v>
      </c>
      <c r="W24" s="211">
        <f>D24+G24+U24</f>
        <v>0</v>
      </c>
      <c r="X24" s="2"/>
      <c r="Y24" s="2"/>
    </row>
    <row r="25" spans="2:25" ht="20.100000000000001" customHeight="1" thickBot="1">
      <c r="B25" s="187"/>
      <c r="C25" s="213"/>
      <c r="D25" s="191"/>
      <c r="E25" s="215"/>
      <c r="F25" s="217"/>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550</v>
      </c>
      <c r="P25" s="110"/>
      <c r="Q25" s="17">
        <f t="shared" ref="Q25" si="16">O25*P25</f>
        <v>0</v>
      </c>
      <c r="R25" s="105">
        <v>0</v>
      </c>
      <c r="S25" s="110"/>
      <c r="T25" s="17">
        <f>R25*S25</f>
        <v>0</v>
      </c>
      <c r="U25" s="199"/>
      <c r="V25" s="199"/>
      <c r="W25" s="211"/>
      <c r="X25" s="2"/>
      <c r="Y25" s="2"/>
    </row>
    <row r="26" spans="2:25" ht="20.100000000000001" customHeight="1" thickBot="1">
      <c r="B26" s="186" t="s">
        <v>96</v>
      </c>
      <c r="C26" s="212"/>
      <c r="D26" s="190">
        <f>ROUNDDOWN(C26*25%,0)</f>
        <v>0</v>
      </c>
      <c r="E26" s="214"/>
      <c r="F26" s="216"/>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98">
        <f t="shared" si="4"/>
        <v>0</v>
      </c>
      <c r="V26" s="198">
        <f>G26+U26</f>
        <v>0</v>
      </c>
      <c r="W26" s="211">
        <f>D26+G26+U26</f>
        <v>0</v>
      </c>
      <c r="X26" s="2"/>
      <c r="Y26" s="2"/>
    </row>
    <row r="27" spans="2:25" ht="20.100000000000001" customHeight="1" thickBot="1">
      <c r="B27" s="187"/>
      <c r="C27" s="213"/>
      <c r="D27" s="191"/>
      <c r="E27" s="215"/>
      <c r="F27" s="217"/>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550</v>
      </c>
      <c r="P27" s="110"/>
      <c r="Q27" s="17">
        <f>O27*P27</f>
        <v>0</v>
      </c>
      <c r="R27" s="105">
        <v>0</v>
      </c>
      <c r="S27" s="110"/>
      <c r="T27" s="17">
        <f>R27*S27</f>
        <v>0</v>
      </c>
      <c r="U27" s="199"/>
      <c r="V27" s="199"/>
      <c r="W27" s="211"/>
      <c r="X27" s="2"/>
      <c r="Y27" s="2"/>
    </row>
    <row r="28" spans="2:25" ht="20.100000000000001" customHeight="1" thickBot="1">
      <c r="B28" s="186" t="s">
        <v>97</v>
      </c>
      <c r="C28" s="212"/>
      <c r="D28" s="190">
        <f>ROUNDDOWN(C28*25%,0)</f>
        <v>0</v>
      </c>
      <c r="E28" s="214"/>
      <c r="F28" s="216"/>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98">
        <f t="shared" si="4"/>
        <v>0</v>
      </c>
      <c r="V28" s="198">
        <f>G28+U28</f>
        <v>0</v>
      </c>
      <c r="W28" s="211">
        <f>D28+G28+U28</f>
        <v>0</v>
      </c>
      <c r="X28" s="2"/>
      <c r="Y28" s="2"/>
    </row>
    <row r="29" spans="2:25" ht="20.100000000000001" customHeight="1" thickBot="1">
      <c r="B29" s="187"/>
      <c r="C29" s="213"/>
      <c r="D29" s="191"/>
      <c r="E29" s="215"/>
      <c r="F29" s="217"/>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550</v>
      </c>
      <c r="P29" s="110"/>
      <c r="Q29" s="17">
        <f t="shared" ref="Q29" si="24">O29*P29</f>
        <v>0</v>
      </c>
      <c r="R29" s="105">
        <v>0</v>
      </c>
      <c r="S29" s="110"/>
      <c r="T29" s="17">
        <f>R29*S29</f>
        <v>0</v>
      </c>
      <c r="U29" s="199"/>
      <c r="V29" s="199"/>
      <c r="W29" s="211"/>
      <c r="X29" s="2"/>
      <c r="Y29" s="2"/>
    </row>
    <row r="30" spans="2:25" ht="20.100000000000001" customHeight="1" thickBot="1">
      <c r="B30" s="186" t="s">
        <v>98</v>
      </c>
      <c r="C30" s="212"/>
      <c r="D30" s="190">
        <f>ROUNDDOWN(C30*25%,0)</f>
        <v>0</v>
      </c>
      <c r="E30" s="214"/>
      <c r="F30" s="216"/>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98">
        <f t="shared" si="4"/>
        <v>0</v>
      </c>
      <c r="V30" s="198">
        <f>G30+U30</f>
        <v>0</v>
      </c>
      <c r="W30" s="211">
        <f>D30+G30+U30</f>
        <v>0</v>
      </c>
      <c r="X30" s="2"/>
      <c r="Y30" s="2"/>
    </row>
    <row r="31" spans="2:25" ht="20.100000000000001" customHeight="1" thickBot="1">
      <c r="B31" s="187"/>
      <c r="C31" s="213"/>
      <c r="D31" s="191"/>
      <c r="E31" s="215"/>
      <c r="F31" s="217"/>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550</v>
      </c>
      <c r="P31" s="110"/>
      <c r="Q31" s="17">
        <f t="shared" ref="Q31" si="30">O31*P31</f>
        <v>0</v>
      </c>
      <c r="R31" s="105">
        <v>0</v>
      </c>
      <c r="S31" s="110"/>
      <c r="T31" s="17">
        <f>R31*S31</f>
        <v>0</v>
      </c>
      <c r="U31" s="199"/>
      <c r="V31" s="199"/>
      <c r="W31" s="211"/>
      <c r="X31" s="2"/>
      <c r="Y31" s="2"/>
    </row>
    <row r="32" spans="2:25" ht="20.100000000000001" customHeight="1" thickBot="1">
      <c r="B32" s="186" t="s">
        <v>99</v>
      </c>
      <c r="C32" s="212"/>
      <c r="D32" s="190">
        <f>ROUNDDOWN(C32*25%,0)</f>
        <v>0</v>
      </c>
      <c r="E32" s="214"/>
      <c r="F32" s="216"/>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98">
        <f t="shared" si="4"/>
        <v>0</v>
      </c>
      <c r="V32" s="198">
        <f>G32+U32</f>
        <v>0</v>
      </c>
      <c r="W32" s="211">
        <f>D32+G32+U32</f>
        <v>0</v>
      </c>
      <c r="X32" s="2"/>
      <c r="Y32" s="2"/>
    </row>
    <row r="33" spans="2:25" ht="20.100000000000001" customHeight="1" thickBot="1">
      <c r="B33" s="187"/>
      <c r="C33" s="213"/>
      <c r="D33" s="191"/>
      <c r="E33" s="215"/>
      <c r="F33" s="217"/>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550</v>
      </c>
      <c r="P33" s="110"/>
      <c r="Q33" s="17">
        <f t="shared" ref="Q33" si="36">O33*P33</f>
        <v>0</v>
      </c>
      <c r="R33" s="105">
        <v>0</v>
      </c>
      <c r="S33" s="110"/>
      <c r="T33" s="17">
        <f>R33*S33</f>
        <v>0</v>
      </c>
      <c r="U33" s="199"/>
      <c r="V33" s="199"/>
      <c r="W33" s="211"/>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223" t="s">
        <v>52</v>
      </c>
      <c r="N36" s="226" t="s">
        <v>35</v>
      </c>
      <c r="O36" s="78" t="s">
        <v>53</v>
      </c>
      <c r="P36" s="229" t="s">
        <v>54</v>
      </c>
      <c r="Q36" s="230"/>
      <c r="R36" s="231"/>
      <c r="S36" s="232" t="s">
        <v>55</v>
      </c>
      <c r="T36" s="78" t="s">
        <v>56</v>
      </c>
      <c r="U36" s="229" t="s">
        <v>54</v>
      </c>
      <c r="V36" s="230"/>
      <c r="W36" s="231"/>
      <c r="X36" s="2"/>
      <c r="Y36" s="2"/>
    </row>
    <row r="37" spans="2:25" ht="28.5" customHeight="1" thickBot="1">
      <c r="B37" s="166" t="s">
        <v>51</v>
      </c>
      <c r="C37" s="137" t="s">
        <v>44</v>
      </c>
      <c r="D37" s="71" t="s">
        <v>42</v>
      </c>
      <c r="E37" s="72" t="s">
        <v>43</v>
      </c>
      <c r="F37" s="73" t="s">
        <v>45</v>
      </c>
      <c r="G37" s="136" t="s">
        <v>102</v>
      </c>
      <c r="H37" s="2"/>
      <c r="I37" s="2"/>
      <c r="J37" s="2"/>
      <c r="K37" s="2"/>
      <c r="L37" s="2"/>
      <c r="M37" s="224"/>
      <c r="N37" s="227"/>
      <c r="O37" s="79"/>
      <c r="P37" s="80"/>
      <c r="Q37" s="81"/>
      <c r="R37" s="82"/>
      <c r="S37" s="233"/>
      <c r="T37" s="79"/>
      <c r="U37" s="80"/>
      <c r="V37" s="81"/>
      <c r="W37" s="82"/>
      <c r="X37" s="2"/>
      <c r="Y37" s="2"/>
    </row>
    <row r="38" spans="2:25" ht="32.25" customHeight="1" thickBot="1">
      <c r="B38" s="167"/>
      <c r="C38" s="111">
        <f>SUM(D10:D20)*2</f>
        <v>0</v>
      </c>
      <c r="D38" s="111">
        <f>SUM(G10:G20)*2</f>
        <v>0</v>
      </c>
      <c r="E38" s="111">
        <f>SUM(U10:U20)*2</f>
        <v>0</v>
      </c>
      <c r="F38" s="111">
        <f>SUM(V10:V20)*2</f>
        <v>0</v>
      </c>
      <c r="G38" s="111">
        <f>SUM(W10:W20)*2</f>
        <v>0</v>
      </c>
      <c r="I38" s="68"/>
      <c r="L38" s="68"/>
      <c r="M38" s="224"/>
      <c r="N38" s="228"/>
      <c r="O38" s="83"/>
      <c r="P38" s="84"/>
      <c r="Q38" s="85"/>
      <c r="R38" s="86"/>
      <c r="S38" s="234"/>
      <c r="T38" s="83"/>
      <c r="U38" s="84"/>
      <c r="V38" s="85"/>
      <c r="W38" s="86"/>
    </row>
    <row r="39" spans="2:25" ht="9.75" customHeight="1" thickBot="1">
      <c r="M39" s="224"/>
      <c r="N39" s="226" t="s">
        <v>57</v>
      </c>
      <c r="O39" s="78" t="s">
        <v>56</v>
      </c>
      <c r="P39" s="229" t="s">
        <v>54</v>
      </c>
      <c r="Q39" s="230"/>
      <c r="R39" s="231"/>
      <c r="S39" s="232" t="s">
        <v>58</v>
      </c>
      <c r="T39" s="78" t="s">
        <v>56</v>
      </c>
      <c r="U39" s="229" t="s">
        <v>54</v>
      </c>
      <c r="V39" s="230"/>
      <c r="W39" s="231"/>
    </row>
    <row r="40" spans="2:25" ht="28.5" customHeight="1" thickBot="1">
      <c r="B40" s="251" t="s">
        <v>104</v>
      </c>
      <c r="C40" s="139" t="s">
        <v>44</v>
      </c>
      <c r="D40" s="123" t="s">
        <v>42</v>
      </c>
      <c r="E40" s="124" t="s">
        <v>43</v>
      </c>
      <c r="F40" s="125" t="s">
        <v>45</v>
      </c>
      <c r="G40" s="140" t="s">
        <v>102</v>
      </c>
      <c r="H40" s="2"/>
      <c r="I40" s="2"/>
      <c r="J40" s="2"/>
      <c r="K40" s="2"/>
      <c r="L40" s="2"/>
      <c r="M40" s="224"/>
      <c r="N40" s="227"/>
      <c r="O40" s="94"/>
      <c r="P40" s="95"/>
      <c r="Q40" s="96"/>
      <c r="R40" s="97"/>
      <c r="S40" s="227"/>
      <c r="T40" s="94"/>
      <c r="U40" s="95"/>
      <c r="V40" s="96"/>
      <c r="W40" s="97"/>
      <c r="X40" s="2"/>
      <c r="Y40" s="2"/>
    </row>
    <row r="41" spans="2:25" ht="32.25" customHeight="1" thickBot="1">
      <c r="B41" s="252"/>
      <c r="C41" s="122">
        <f>SUM(D10:D32)</f>
        <v>0</v>
      </c>
      <c r="D41" s="122">
        <f>SUM(G10:G32)</f>
        <v>0</v>
      </c>
      <c r="E41" s="122">
        <f>SUM(U10:U32)</f>
        <v>0</v>
      </c>
      <c r="F41" s="122">
        <f>SUM(V10:V32)</f>
        <v>0</v>
      </c>
      <c r="G41" s="122">
        <f>SUM(W10:W32)</f>
        <v>0</v>
      </c>
      <c r="I41" s="68"/>
      <c r="L41" s="68"/>
      <c r="M41" s="225"/>
      <c r="N41" s="228"/>
      <c r="O41" s="98"/>
      <c r="P41" s="99"/>
      <c r="Q41" s="100"/>
      <c r="R41" s="101"/>
      <c r="S41" s="228"/>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BTmagk9ZlB3TpZDA+WNfWWMeiLF9GVLBaJfJnea8oxgp4hMyvm1cp3K/QEX/1gR+i9p1sjSh+0RyeWkAlPlWOA==" saltValue="89fM+kJ2A/KYFFbDFXaWDw==" spinCount="100000" sheet="1" formatCells="0" selectLockedCells="1"/>
  <mergeCells count="137">
    <mergeCell ref="O1:W2"/>
    <mergeCell ref="C4:D4"/>
    <mergeCell ref="I4:K4"/>
    <mergeCell ref="O4:P5"/>
    <mergeCell ref="Q4:W5"/>
    <mergeCell ref="C5:E5"/>
    <mergeCell ref="I5:M5"/>
    <mergeCell ref="M36:M41"/>
    <mergeCell ref="N36:N38"/>
    <mergeCell ref="P36:R36"/>
    <mergeCell ref="S36:S38"/>
    <mergeCell ref="U36:W36"/>
    <mergeCell ref="N39:N41"/>
    <mergeCell ref="P39:R39"/>
    <mergeCell ref="S39:S41"/>
    <mergeCell ref="U39:W39"/>
    <mergeCell ref="W30:W31"/>
    <mergeCell ref="V28:V29"/>
    <mergeCell ref="W28:W29"/>
    <mergeCell ref="W26:W27"/>
    <mergeCell ref="V24:V25"/>
    <mergeCell ref="W24:W25"/>
    <mergeCell ref="U22:U23"/>
    <mergeCell ref="V22:V23"/>
    <mergeCell ref="B32:B33"/>
    <mergeCell ref="C32:C33"/>
    <mergeCell ref="D32:D33"/>
    <mergeCell ref="E32:E33"/>
    <mergeCell ref="F32:F33"/>
    <mergeCell ref="G32:G33"/>
    <mergeCell ref="U32:U33"/>
    <mergeCell ref="V32:V33"/>
    <mergeCell ref="W32:W33"/>
    <mergeCell ref="B30:B31"/>
    <mergeCell ref="C30:C31"/>
    <mergeCell ref="D30:D31"/>
    <mergeCell ref="E30:E31"/>
    <mergeCell ref="F30:F31"/>
    <mergeCell ref="G30:G31"/>
    <mergeCell ref="U30:U31"/>
    <mergeCell ref="V30:V31"/>
    <mergeCell ref="U26:U27"/>
    <mergeCell ref="V26:V27"/>
    <mergeCell ref="B28:B29"/>
    <mergeCell ref="C28:C29"/>
    <mergeCell ref="D28:D29"/>
    <mergeCell ref="E28:E29"/>
    <mergeCell ref="F28:F29"/>
    <mergeCell ref="G28:G29"/>
    <mergeCell ref="U28:U29"/>
    <mergeCell ref="B26:B27"/>
    <mergeCell ref="C26:C27"/>
    <mergeCell ref="D26:D27"/>
    <mergeCell ref="E26:E27"/>
    <mergeCell ref="F26:F27"/>
    <mergeCell ref="G26:G27"/>
    <mergeCell ref="D20:D21"/>
    <mergeCell ref="E20:E21"/>
    <mergeCell ref="F20:F21"/>
    <mergeCell ref="G20:G21"/>
    <mergeCell ref="U20:U21"/>
    <mergeCell ref="V20:V21"/>
    <mergeCell ref="W20:W21"/>
    <mergeCell ref="W22:W23"/>
    <mergeCell ref="B24:B25"/>
    <mergeCell ref="C24:C25"/>
    <mergeCell ref="D24:D25"/>
    <mergeCell ref="E24:E25"/>
    <mergeCell ref="F24:F25"/>
    <mergeCell ref="G24:G25"/>
    <mergeCell ref="U24:U25"/>
    <mergeCell ref="B22:B23"/>
    <mergeCell ref="C22:C23"/>
    <mergeCell ref="D22:D23"/>
    <mergeCell ref="E22:E23"/>
    <mergeCell ref="F22:F23"/>
    <mergeCell ref="G22:G23"/>
    <mergeCell ref="V16:V17"/>
    <mergeCell ref="W16:W17"/>
    <mergeCell ref="B18:B19"/>
    <mergeCell ref="C18:C19"/>
    <mergeCell ref="D18:D19"/>
    <mergeCell ref="E18:E19"/>
    <mergeCell ref="F18:F19"/>
    <mergeCell ref="G18:G19"/>
    <mergeCell ref="U18:U19"/>
    <mergeCell ref="V18:V19"/>
    <mergeCell ref="W18:W19"/>
    <mergeCell ref="V12:V13"/>
    <mergeCell ref="W12:W13"/>
    <mergeCell ref="B14:B15"/>
    <mergeCell ref="C14:C15"/>
    <mergeCell ref="D14:D15"/>
    <mergeCell ref="E14:E15"/>
    <mergeCell ref="F14:F15"/>
    <mergeCell ref="G14:G15"/>
    <mergeCell ref="U14:U15"/>
    <mergeCell ref="V14:V15"/>
    <mergeCell ref="W14:W15"/>
    <mergeCell ref="V7:V9"/>
    <mergeCell ref="W7:W9"/>
    <mergeCell ref="I8:K8"/>
    <mergeCell ref="L8:N8"/>
    <mergeCell ref="O8:Q8"/>
    <mergeCell ref="R8:T8"/>
    <mergeCell ref="U8:U9"/>
    <mergeCell ref="D10:D11"/>
    <mergeCell ref="E10:E11"/>
    <mergeCell ref="F10:F11"/>
    <mergeCell ref="G10:G11"/>
    <mergeCell ref="U10:U11"/>
    <mergeCell ref="V10:V11"/>
    <mergeCell ref="W10:W11"/>
    <mergeCell ref="B40:B41"/>
    <mergeCell ref="B37:B38"/>
    <mergeCell ref="B7:B9"/>
    <mergeCell ref="C7:D8"/>
    <mergeCell ref="E7:G8"/>
    <mergeCell ref="I7:U7"/>
    <mergeCell ref="B10:B11"/>
    <mergeCell ref="B12:B13"/>
    <mergeCell ref="C12:C13"/>
    <mergeCell ref="D12:D13"/>
    <mergeCell ref="E12:E13"/>
    <mergeCell ref="F12:F13"/>
    <mergeCell ref="C10:C11"/>
    <mergeCell ref="G12:G13"/>
    <mergeCell ref="U12:U13"/>
    <mergeCell ref="B16:B17"/>
    <mergeCell ref="C16:C17"/>
    <mergeCell ref="D16:D17"/>
    <mergeCell ref="E16:E17"/>
    <mergeCell ref="F16:F17"/>
    <mergeCell ref="G16:G17"/>
    <mergeCell ref="U16:U17"/>
    <mergeCell ref="B20:B21"/>
    <mergeCell ref="C20:C21"/>
  </mergeCells>
  <phoneticPr fontId="2"/>
  <dataValidations count="4">
    <dataValidation type="list" allowBlank="1" showDropDown="1" showInputMessage="1" showErrorMessage="1" sqref="E10:E21" xr:uid="{410710DE-EADF-468D-BE5D-72E7A7917A2A}">
      <formula1>INDIRECT($AB$2)</formula1>
    </dataValidation>
    <dataValidation type="list" allowBlank="1" showInputMessage="1" showErrorMessage="1" sqref="R10 R12 R14 R16 R18 R20 R22 R24 R26 R28 R30 R32" xr:uid="{AAB3D642-1CF4-4824-A9EE-9131CB39BDC8}">
      <formula1>"0,430"</formula1>
    </dataValidation>
    <dataValidation type="list" allowBlank="1" showInputMessage="1" showErrorMessage="1" sqref="L10 L12 L14 L16 L18 L20 L22 L24 L26 L28 L30 L32" xr:uid="{31644074-F3CD-4777-824C-43E3D758FB5E}">
      <formula1>"550,1370"</formula1>
    </dataValidation>
    <dataValidation type="list" allowBlank="1" showInputMessage="1" showErrorMessage="1" sqref="I10 I12 I14 I16 I18 I20 I22 I24 I26 I28 I30 I32" xr:uid="{785DE84E-A2A1-4C14-AEF5-7CE0326C115F}">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81242FC-30E9-4EFD-95AC-CF88C1FA9A35}">
          <x14:formula1>
            <xm:f>INDIRECT('1氏名'!$AF$2:$AG$2)</xm:f>
          </x14:formula1>
          <xm:sqref>O18 O20 O22 O24 O26 O28 O30 O32 O10 O12 O14 O16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rgb="FF00FF99"/>
    <pageSetUpPr fitToPage="1"/>
  </sheetPr>
  <dimension ref="A1:Y75"/>
  <sheetViews>
    <sheetView view="pageBreakPreview" zoomScale="70" zoomScaleNormal="100" zoomScaleSheetLayoutView="7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103</v>
      </c>
      <c r="P1" s="236"/>
      <c r="Q1" s="236"/>
      <c r="R1" s="236"/>
      <c r="S1" s="236"/>
      <c r="T1" s="236"/>
      <c r="U1" s="236"/>
      <c r="V1" s="236"/>
      <c r="W1" s="236"/>
    </row>
    <row r="2" spans="1:25" ht="20.100000000000001" customHeight="1">
      <c r="A2" s="1" t="s">
        <v>0</v>
      </c>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41">
        <f>'1氏名'!Q4</f>
        <v>0</v>
      </c>
      <c r="R4" s="241"/>
      <c r="S4" s="241"/>
      <c r="T4" s="241"/>
      <c r="U4" s="241"/>
      <c r="V4" s="241"/>
      <c r="W4" s="241"/>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175"/>
      <c r="D8" s="176"/>
      <c r="E8" s="180"/>
      <c r="F8" s="181"/>
      <c r="G8" s="182"/>
      <c r="H8" s="62"/>
      <c r="I8" s="206" t="s">
        <v>7</v>
      </c>
      <c r="J8" s="207"/>
      <c r="K8" s="208"/>
      <c r="L8" s="206" t="s">
        <v>46</v>
      </c>
      <c r="M8" s="207"/>
      <c r="N8" s="208"/>
      <c r="O8" s="246" t="s">
        <v>8</v>
      </c>
      <c r="P8" s="247"/>
      <c r="Q8" s="248"/>
      <c r="R8" s="246" t="s">
        <v>9</v>
      </c>
      <c r="S8" s="247"/>
      <c r="T8" s="248"/>
      <c r="U8" s="209" t="s">
        <v>10</v>
      </c>
      <c r="V8" s="244"/>
      <c r="W8" s="204"/>
    </row>
    <row r="9" spans="1:25" ht="16.5" customHeight="1" thickBot="1">
      <c r="A9" s="5"/>
      <c r="B9" s="172"/>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thickBo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98">
        <f>K10+K11+N10+N11+Q10+Q11+T10+T11</f>
        <v>0</v>
      </c>
      <c r="V10" s="198">
        <f>G10+U10</f>
        <v>0</v>
      </c>
      <c r="W10" s="211">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211"/>
    </row>
    <row r="12" spans="1:25" ht="20.100000000000001" customHeight="1" thickBot="1">
      <c r="A12" s="18"/>
      <c r="B12" s="186" t="s">
        <v>90</v>
      </c>
      <c r="C12" s="188"/>
      <c r="D12" s="190">
        <f>ROUNDDOWN(C12*25%,0)</f>
        <v>0</v>
      </c>
      <c r="E12" s="192"/>
      <c r="F12" s="194"/>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98">
        <f>K12+K13+N12+N13+Q12+Q13+T12+T13</f>
        <v>0</v>
      </c>
      <c r="V12" s="198">
        <f>G12+U12</f>
        <v>0</v>
      </c>
      <c r="W12" s="211">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211"/>
      <c r="X13" s="2"/>
      <c r="Y13" s="2"/>
    </row>
    <row r="14" spans="1:25" ht="20.100000000000001" customHeight="1" thickBot="1">
      <c r="B14" s="186" t="s">
        <v>89</v>
      </c>
      <c r="C14" s="188"/>
      <c r="D14" s="190">
        <f>ROUNDDOWN(C14*25%,0)</f>
        <v>0</v>
      </c>
      <c r="E14" s="192"/>
      <c r="F14" s="194"/>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98">
        <f t="shared" ref="U14:U32" si="4">K14+K15+N14+N15+Q14+Q15+T14+T15</f>
        <v>0</v>
      </c>
      <c r="V14" s="198">
        <f>G14+U14</f>
        <v>0</v>
      </c>
      <c r="W14" s="211">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211"/>
      <c r="X15" s="2"/>
      <c r="Y15" s="2"/>
    </row>
    <row r="16" spans="1:25" ht="20.100000000000001" customHeight="1" thickBot="1">
      <c r="B16" s="186" t="s">
        <v>91</v>
      </c>
      <c r="C16" s="188"/>
      <c r="D16" s="190">
        <f>ROUNDDOWN(C16*25%,0)</f>
        <v>0</v>
      </c>
      <c r="E16" s="192"/>
      <c r="F16" s="194"/>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98">
        <f t="shared" si="4"/>
        <v>0</v>
      </c>
      <c r="V16" s="198">
        <f>G16+U16</f>
        <v>0</v>
      </c>
      <c r="W16" s="211">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211"/>
      <c r="X17" s="2"/>
      <c r="Y17" s="2"/>
    </row>
    <row r="18" spans="2:25" ht="20.100000000000001" customHeight="1" thickBot="1">
      <c r="B18" s="186" t="s">
        <v>92</v>
      </c>
      <c r="C18" s="188"/>
      <c r="D18" s="190">
        <f>ROUNDDOWN(C18*25%,0)</f>
        <v>0</v>
      </c>
      <c r="E18" s="192"/>
      <c r="F18" s="194"/>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98">
        <f t="shared" si="4"/>
        <v>0</v>
      </c>
      <c r="V18" s="198">
        <f>G18+U18</f>
        <v>0</v>
      </c>
      <c r="W18" s="211">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211"/>
      <c r="X19" s="2"/>
      <c r="Y19" s="2"/>
    </row>
    <row r="20" spans="2:25" ht="20.100000000000001" customHeight="1" thickBot="1">
      <c r="B20" s="186" t="s">
        <v>93</v>
      </c>
      <c r="C20" s="188"/>
      <c r="D20" s="190">
        <f>ROUNDDOWN(C20*25%,0)</f>
        <v>0</v>
      </c>
      <c r="E20" s="192"/>
      <c r="F20" s="194"/>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98">
        <f t="shared" si="4"/>
        <v>0</v>
      </c>
      <c r="V20" s="198">
        <f>G20+U20</f>
        <v>0</v>
      </c>
      <c r="W20" s="211">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211"/>
      <c r="X21" s="2"/>
      <c r="Y21" s="2"/>
    </row>
    <row r="22" spans="2:25" ht="20.100000000000001" customHeight="1" thickBot="1">
      <c r="B22" s="186" t="s">
        <v>94</v>
      </c>
      <c r="C22" s="212"/>
      <c r="D22" s="190">
        <f>ROUNDDOWN(C22*25%,0)</f>
        <v>0</v>
      </c>
      <c r="E22" s="214"/>
      <c r="F22" s="216"/>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98">
        <f t="shared" si="4"/>
        <v>0</v>
      </c>
      <c r="V22" s="198">
        <f>G22+U22</f>
        <v>0</v>
      </c>
      <c r="W22" s="211">
        <f>D22+G22+U22</f>
        <v>0</v>
      </c>
      <c r="X22" s="2"/>
      <c r="Y22" s="2"/>
    </row>
    <row r="23" spans="2:25" ht="20.100000000000001" customHeight="1" thickBot="1">
      <c r="B23" s="187"/>
      <c r="C23" s="213"/>
      <c r="D23" s="191"/>
      <c r="E23" s="215"/>
      <c r="F23" s="217"/>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550</v>
      </c>
      <c r="P23" s="110"/>
      <c r="Q23" s="17">
        <f t="shared" ref="Q23" si="10">O23*P23</f>
        <v>0</v>
      </c>
      <c r="R23" s="105">
        <v>0</v>
      </c>
      <c r="S23" s="110"/>
      <c r="T23" s="17">
        <f>R23*S23</f>
        <v>0</v>
      </c>
      <c r="U23" s="199"/>
      <c r="V23" s="199"/>
      <c r="W23" s="211"/>
      <c r="X23" s="2"/>
      <c r="Y23" s="2"/>
    </row>
    <row r="24" spans="2:25" ht="20.100000000000001" customHeight="1" thickBot="1">
      <c r="B24" s="186" t="s">
        <v>95</v>
      </c>
      <c r="C24" s="212"/>
      <c r="D24" s="190">
        <f>ROUNDDOWN(C24*25%,0)</f>
        <v>0</v>
      </c>
      <c r="E24" s="214"/>
      <c r="F24" s="216"/>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98">
        <f t="shared" si="4"/>
        <v>0</v>
      </c>
      <c r="V24" s="198">
        <f>G24+U24</f>
        <v>0</v>
      </c>
      <c r="W24" s="211">
        <f>D24+G24+U24</f>
        <v>0</v>
      </c>
      <c r="X24" s="2"/>
      <c r="Y24" s="2"/>
    </row>
    <row r="25" spans="2:25" ht="20.100000000000001" customHeight="1" thickBot="1">
      <c r="B25" s="187"/>
      <c r="C25" s="213"/>
      <c r="D25" s="191"/>
      <c r="E25" s="215"/>
      <c r="F25" s="217"/>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550</v>
      </c>
      <c r="P25" s="110"/>
      <c r="Q25" s="17">
        <f t="shared" ref="Q25" si="16">O25*P25</f>
        <v>0</v>
      </c>
      <c r="R25" s="105">
        <v>0</v>
      </c>
      <c r="S25" s="110"/>
      <c r="T25" s="17">
        <f>R25*S25</f>
        <v>0</v>
      </c>
      <c r="U25" s="199"/>
      <c r="V25" s="199"/>
      <c r="W25" s="211"/>
      <c r="X25" s="2"/>
      <c r="Y25" s="2"/>
    </row>
    <row r="26" spans="2:25" ht="20.100000000000001" customHeight="1" thickBot="1">
      <c r="B26" s="186" t="s">
        <v>96</v>
      </c>
      <c r="C26" s="212"/>
      <c r="D26" s="190">
        <f>ROUNDDOWN(C26*25%,0)</f>
        <v>0</v>
      </c>
      <c r="E26" s="214"/>
      <c r="F26" s="216"/>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98">
        <f t="shared" si="4"/>
        <v>0</v>
      </c>
      <c r="V26" s="198">
        <f>G26+U26</f>
        <v>0</v>
      </c>
      <c r="W26" s="211">
        <f>D26+G26+U26</f>
        <v>0</v>
      </c>
      <c r="X26" s="2"/>
      <c r="Y26" s="2"/>
    </row>
    <row r="27" spans="2:25" ht="20.100000000000001" customHeight="1" thickBot="1">
      <c r="B27" s="187"/>
      <c r="C27" s="213"/>
      <c r="D27" s="191"/>
      <c r="E27" s="215"/>
      <c r="F27" s="217"/>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550</v>
      </c>
      <c r="P27" s="110"/>
      <c r="Q27" s="17">
        <f>O27*P27</f>
        <v>0</v>
      </c>
      <c r="R27" s="105">
        <v>0</v>
      </c>
      <c r="S27" s="110"/>
      <c r="T27" s="17">
        <f>R27*S27</f>
        <v>0</v>
      </c>
      <c r="U27" s="199"/>
      <c r="V27" s="199"/>
      <c r="W27" s="211"/>
      <c r="X27" s="2"/>
      <c r="Y27" s="2"/>
    </row>
    <row r="28" spans="2:25" ht="20.100000000000001" customHeight="1" thickBot="1">
      <c r="B28" s="186" t="s">
        <v>97</v>
      </c>
      <c r="C28" s="212"/>
      <c r="D28" s="190">
        <f>ROUNDDOWN(C28*25%,0)</f>
        <v>0</v>
      </c>
      <c r="E28" s="214"/>
      <c r="F28" s="216"/>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98">
        <f t="shared" si="4"/>
        <v>0</v>
      </c>
      <c r="V28" s="198">
        <f>G28+U28</f>
        <v>0</v>
      </c>
      <c r="W28" s="211">
        <f>D28+G28+U28</f>
        <v>0</v>
      </c>
      <c r="X28" s="2"/>
      <c r="Y28" s="2"/>
    </row>
    <row r="29" spans="2:25" ht="20.100000000000001" customHeight="1" thickBot="1">
      <c r="B29" s="187"/>
      <c r="C29" s="213"/>
      <c r="D29" s="191"/>
      <c r="E29" s="215"/>
      <c r="F29" s="217"/>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550</v>
      </c>
      <c r="P29" s="110"/>
      <c r="Q29" s="17">
        <f t="shared" ref="Q29" si="24">O29*P29</f>
        <v>0</v>
      </c>
      <c r="R29" s="105">
        <v>0</v>
      </c>
      <c r="S29" s="110"/>
      <c r="T29" s="17">
        <f>R29*S29</f>
        <v>0</v>
      </c>
      <c r="U29" s="199"/>
      <c r="V29" s="199"/>
      <c r="W29" s="211"/>
      <c r="X29" s="2"/>
      <c r="Y29" s="2"/>
    </row>
    <row r="30" spans="2:25" ht="20.100000000000001" customHeight="1" thickBot="1">
      <c r="B30" s="186" t="s">
        <v>98</v>
      </c>
      <c r="C30" s="212"/>
      <c r="D30" s="190">
        <f>ROUNDDOWN(C30*25%,0)</f>
        <v>0</v>
      </c>
      <c r="E30" s="214"/>
      <c r="F30" s="216"/>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98">
        <f t="shared" si="4"/>
        <v>0</v>
      </c>
      <c r="V30" s="198">
        <f>G30+U30</f>
        <v>0</v>
      </c>
      <c r="W30" s="211">
        <f>D30+G30+U30</f>
        <v>0</v>
      </c>
      <c r="X30" s="2"/>
      <c r="Y30" s="2"/>
    </row>
    <row r="31" spans="2:25" ht="20.100000000000001" customHeight="1" thickBot="1">
      <c r="B31" s="187"/>
      <c r="C31" s="213"/>
      <c r="D31" s="191"/>
      <c r="E31" s="215"/>
      <c r="F31" s="217"/>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550</v>
      </c>
      <c r="P31" s="110"/>
      <c r="Q31" s="17">
        <f t="shared" ref="Q31" si="30">O31*P31</f>
        <v>0</v>
      </c>
      <c r="R31" s="105">
        <v>0</v>
      </c>
      <c r="S31" s="110"/>
      <c r="T31" s="17">
        <f>R31*S31</f>
        <v>0</v>
      </c>
      <c r="U31" s="199"/>
      <c r="V31" s="199"/>
      <c r="W31" s="211"/>
      <c r="X31" s="2"/>
      <c r="Y31" s="2"/>
    </row>
    <row r="32" spans="2:25" ht="20.100000000000001" customHeight="1" thickBot="1">
      <c r="B32" s="186" t="s">
        <v>99</v>
      </c>
      <c r="C32" s="212"/>
      <c r="D32" s="190">
        <f>ROUNDDOWN(C32*25%,0)</f>
        <v>0</v>
      </c>
      <c r="E32" s="214"/>
      <c r="F32" s="216"/>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98">
        <f t="shared" si="4"/>
        <v>0</v>
      </c>
      <c r="V32" s="198">
        <f>G32+U32</f>
        <v>0</v>
      </c>
      <c r="W32" s="211">
        <f>D32+G32+U32</f>
        <v>0</v>
      </c>
      <c r="X32" s="2"/>
      <c r="Y32" s="2"/>
    </row>
    <row r="33" spans="2:25" ht="20.100000000000001" customHeight="1" thickBot="1">
      <c r="B33" s="187"/>
      <c r="C33" s="213"/>
      <c r="D33" s="191"/>
      <c r="E33" s="215"/>
      <c r="F33" s="217"/>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550</v>
      </c>
      <c r="P33" s="110"/>
      <c r="Q33" s="17">
        <f t="shared" ref="Q33" si="36">O33*P33</f>
        <v>0</v>
      </c>
      <c r="R33" s="105">
        <v>0</v>
      </c>
      <c r="S33" s="110"/>
      <c r="T33" s="17">
        <f>R33*S33</f>
        <v>0</v>
      </c>
      <c r="U33" s="199"/>
      <c r="V33" s="199"/>
      <c r="W33" s="211"/>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223" t="s">
        <v>52</v>
      </c>
      <c r="N36" s="226" t="s">
        <v>35</v>
      </c>
      <c r="O36" s="78" t="s">
        <v>53</v>
      </c>
      <c r="P36" s="229" t="s">
        <v>54</v>
      </c>
      <c r="Q36" s="230"/>
      <c r="R36" s="231"/>
      <c r="S36" s="232" t="s">
        <v>55</v>
      </c>
      <c r="T36" s="78" t="s">
        <v>56</v>
      </c>
      <c r="U36" s="229" t="s">
        <v>54</v>
      </c>
      <c r="V36" s="230"/>
      <c r="W36" s="231"/>
      <c r="X36" s="2"/>
      <c r="Y36" s="2"/>
    </row>
    <row r="37" spans="2:25" ht="28.5" customHeight="1" thickBot="1">
      <c r="B37" s="166" t="s">
        <v>51</v>
      </c>
      <c r="C37" s="137" t="s">
        <v>44</v>
      </c>
      <c r="D37" s="71" t="s">
        <v>42</v>
      </c>
      <c r="E37" s="72" t="s">
        <v>43</v>
      </c>
      <c r="F37" s="73" t="s">
        <v>45</v>
      </c>
      <c r="G37" s="136" t="s">
        <v>102</v>
      </c>
      <c r="H37" s="2"/>
      <c r="I37" s="2"/>
      <c r="J37" s="2"/>
      <c r="K37" s="2"/>
      <c r="L37" s="2"/>
      <c r="M37" s="224"/>
      <c r="N37" s="227"/>
      <c r="O37" s="79"/>
      <c r="P37" s="80"/>
      <c r="Q37" s="81"/>
      <c r="R37" s="82"/>
      <c r="S37" s="233"/>
      <c r="T37" s="79"/>
      <c r="U37" s="80"/>
      <c r="V37" s="81"/>
      <c r="W37" s="82"/>
      <c r="X37" s="2"/>
      <c r="Y37" s="2"/>
    </row>
    <row r="38" spans="2:25" ht="32.25" customHeight="1" thickBot="1">
      <c r="B38" s="167"/>
      <c r="C38" s="111">
        <f>SUM(D10:D20)*2</f>
        <v>0</v>
      </c>
      <c r="D38" s="111">
        <f>SUM(G10:G20)*2</f>
        <v>0</v>
      </c>
      <c r="E38" s="111">
        <f>SUM(U10:U20)*2</f>
        <v>0</v>
      </c>
      <c r="F38" s="111">
        <f>SUM(V10:V20)*2</f>
        <v>0</v>
      </c>
      <c r="G38" s="111">
        <f>SUM(W10:W20)*2</f>
        <v>0</v>
      </c>
      <c r="I38" s="68"/>
      <c r="L38" s="68"/>
      <c r="M38" s="224"/>
      <c r="N38" s="228"/>
      <c r="O38" s="83"/>
      <c r="P38" s="84"/>
      <c r="Q38" s="85"/>
      <c r="R38" s="86"/>
      <c r="S38" s="234"/>
      <c r="T38" s="83"/>
      <c r="U38" s="84"/>
      <c r="V38" s="85"/>
      <c r="W38" s="86"/>
    </row>
    <row r="39" spans="2:25" ht="9.75" customHeight="1" thickBot="1">
      <c r="M39" s="224"/>
      <c r="N39" s="226" t="s">
        <v>57</v>
      </c>
      <c r="O39" s="78" t="s">
        <v>56</v>
      </c>
      <c r="P39" s="229" t="s">
        <v>54</v>
      </c>
      <c r="Q39" s="230"/>
      <c r="R39" s="231"/>
      <c r="S39" s="232" t="s">
        <v>58</v>
      </c>
      <c r="T39" s="78" t="s">
        <v>56</v>
      </c>
      <c r="U39" s="229" t="s">
        <v>54</v>
      </c>
      <c r="V39" s="230"/>
      <c r="W39" s="231"/>
    </row>
    <row r="40" spans="2:25" ht="28.5" customHeight="1" thickBot="1">
      <c r="B40" s="251" t="s">
        <v>104</v>
      </c>
      <c r="C40" s="139" t="s">
        <v>44</v>
      </c>
      <c r="D40" s="123" t="s">
        <v>42</v>
      </c>
      <c r="E40" s="124" t="s">
        <v>43</v>
      </c>
      <c r="F40" s="125" t="s">
        <v>45</v>
      </c>
      <c r="G40" s="140" t="s">
        <v>102</v>
      </c>
      <c r="H40" s="2"/>
      <c r="I40" s="2"/>
      <c r="J40" s="2"/>
      <c r="K40" s="2"/>
      <c r="L40" s="2"/>
      <c r="M40" s="224"/>
      <c r="N40" s="227"/>
      <c r="O40" s="94"/>
      <c r="P40" s="95"/>
      <c r="Q40" s="96"/>
      <c r="R40" s="97"/>
      <c r="S40" s="227"/>
      <c r="T40" s="94"/>
      <c r="U40" s="95"/>
      <c r="V40" s="96"/>
      <c r="W40" s="97"/>
      <c r="X40" s="2"/>
      <c r="Y40" s="2"/>
    </row>
    <row r="41" spans="2:25" ht="32.25" customHeight="1" thickBot="1">
      <c r="B41" s="252"/>
      <c r="C41" s="122">
        <f>SUM(D10:D32)</f>
        <v>0</v>
      </c>
      <c r="D41" s="122">
        <f>SUM(G10:G32)</f>
        <v>0</v>
      </c>
      <c r="E41" s="122">
        <f>SUM(U10:U32)</f>
        <v>0</v>
      </c>
      <c r="F41" s="122">
        <f>SUM(V10:V32)</f>
        <v>0</v>
      </c>
      <c r="G41" s="122">
        <f>SUM(W10:W32)</f>
        <v>0</v>
      </c>
      <c r="I41" s="68"/>
      <c r="L41" s="68"/>
      <c r="M41" s="225"/>
      <c r="N41" s="228"/>
      <c r="O41" s="98"/>
      <c r="P41" s="99"/>
      <c r="Q41" s="100"/>
      <c r="R41" s="101"/>
      <c r="S41" s="228"/>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a14yElgpiXaSlbvEIrNxX45E18x6bAjrAg3CrJ8MFAguljhJMTjKB9Od4JmNr+XnbztJ3yRLG5GcHPqOuZyzIA==" saltValue="3elAYcCKY5zEMGT83gkQXQ==" spinCount="100000" sheet="1" formatCells="0" selectLockedCells="1"/>
  <mergeCells count="137">
    <mergeCell ref="O1:W2"/>
    <mergeCell ref="C4:D4"/>
    <mergeCell ref="I4:K4"/>
    <mergeCell ref="O4:P5"/>
    <mergeCell ref="Q4:W5"/>
    <mergeCell ref="C5:E5"/>
    <mergeCell ref="I5:M5"/>
    <mergeCell ref="M36:M41"/>
    <mergeCell ref="N36:N38"/>
    <mergeCell ref="P36:R36"/>
    <mergeCell ref="S36:S38"/>
    <mergeCell ref="U36:W36"/>
    <mergeCell ref="N39:N41"/>
    <mergeCell ref="P39:R39"/>
    <mergeCell ref="S39:S41"/>
    <mergeCell ref="U39:W39"/>
    <mergeCell ref="W30:W31"/>
    <mergeCell ref="V28:V29"/>
    <mergeCell ref="W28:W29"/>
    <mergeCell ref="V20:V21"/>
    <mergeCell ref="W20:W21"/>
    <mergeCell ref="V22:V23"/>
    <mergeCell ref="W22:W23"/>
    <mergeCell ref="V16:V17"/>
    <mergeCell ref="B32:B33"/>
    <mergeCell ref="C32:C33"/>
    <mergeCell ref="D32:D33"/>
    <mergeCell ref="E32:E33"/>
    <mergeCell ref="F32:F33"/>
    <mergeCell ref="G32:G33"/>
    <mergeCell ref="U32:U33"/>
    <mergeCell ref="V32:V33"/>
    <mergeCell ref="W32:W33"/>
    <mergeCell ref="B30:B31"/>
    <mergeCell ref="C30:C31"/>
    <mergeCell ref="D30:D31"/>
    <mergeCell ref="E30:E31"/>
    <mergeCell ref="F30:F31"/>
    <mergeCell ref="G30:G31"/>
    <mergeCell ref="U30:U31"/>
    <mergeCell ref="V30:V31"/>
    <mergeCell ref="U26:U27"/>
    <mergeCell ref="V26:V27"/>
    <mergeCell ref="B24:B25"/>
    <mergeCell ref="C24:C25"/>
    <mergeCell ref="D24:D25"/>
    <mergeCell ref="E24:E25"/>
    <mergeCell ref="F24:F25"/>
    <mergeCell ref="G24:G25"/>
    <mergeCell ref="W26:W27"/>
    <mergeCell ref="B28:B29"/>
    <mergeCell ref="C28:C29"/>
    <mergeCell ref="D28:D29"/>
    <mergeCell ref="E28:E29"/>
    <mergeCell ref="F28:F29"/>
    <mergeCell ref="G28:G29"/>
    <mergeCell ref="U24:U25"/>
    <mergeCell ref="V24:V25"/>
    <mergeCell ref="W24:W25"/>
    <mergeCell ref="U28:U29"/>
    <mergeCell ref="B26:B27"/>
    <mergeCell ref="C26:C27"/>
    <mergeCell ref="D26:D27"/>
    <mergeCell ref="E26:E27"/>
    <mergeCell ref="F26:F27"/>
    <mergeCell ref="F22:F23"/>
    <mergeCell ref="G22:G23"/>
    <mergeCell ref="U22:U23"/>
    <mergeCell ref="B20:B21"/>
    <mergeCell ref="C20:C21"/>
    <mergeCell ref="D20:D21"/>
    <mergeCell ref="E20:E21"/>
    <mergeCell ref="F20:F21"/>
    <mergeCell ref="G20:G21"/>
    <mergeCell ref="W16:W17"/>
    <mergeCell ref="B18:B19"/>
    <mergeCell ref="C18:C19"/>
    <mergeCell ref="D18:D19"/>
    <mergeCell ref="E18:E19"/>
    <mergeCell ref="F18:F19"/>
    <mergeCell ref="G18:G19"/>
    <mergeCell ref="U18:U19"/>
    <mergeCell ref="V18:V19"/>
    <mergeCell ref="W18:W19"/>
    <mergeCell ref="V12:V13"/>
    <mergeCell ref="W12:W13"/>
    <mergeCell ref="B14:B15"/>
    <mergeCell ref="C14:C15"/>
    <mergeCell ref="D14:D15"/>
    <mergeCell ref="E14:E15"/>
    <mergeCell ref="F14:F15"/>
    <mergeCell ref="G14:G15"/>
    <mergeCell ref="U14:U15"/>
    <mergeCell ref="B12:B13"/>
    <mergeCell ref="C12:C13"/>
    <mergeCell ref="D12:D13"/>
    <mergeCell ref="E12:E13"/>
    <mergeCell ref="F12:F13"/>
    <mergeCell ref="G12:G13"/>
    <mergeCell ref="V14:V15"/>
    <mergeCell ref="W14:W15"/>
    <mergeCell ref="V10:V11"/>
    <mergeCell ref="W10:W11"/>
    <mergeCell ref="B10:B11"/>
    <mergeCell ref="V7:V9"/>
    <mergeCell ref="W7:W9"/>
    <mergeCell ref="I8:K8"/>
    <mergeCell ref="L8:N8"/>
    <mergeCell ref="O8:Q8"/>
    <mergeCell ref="R8:T8"/>
    <mergeCell ref="U8:U9"/>
    <mergeCell ref="C10:C11"/>
    <mergeCell ref="D10:D11"/>
    <mergeCell ref="B40:B41"/>
    <mergeCell ref="B37:B38"/>
    <mergeCell ref="B7:B9"/>
    <mergeCell ref="C7:D8"/>
    <mergeCell ref="E7:G8"/>
    <mergeCell ref="I7:U7"/>
    <mergeCell ref="E10:E11"/>
    <mergeCell ref="F10:F11"/>
    <mergeCell ref="G10:G11"/>
    <mergeCell ref="U10:U11"/>
    <mergeCell ref="U12:U13"/>
    <mergeCell ref="B16:B17"/>
    <mergeCell ref="C16:C17"/>
    <mergeCell ref="D16:D17"/>
    <mergeCell ref="E16:E17"/>
    <mergeCell ref="F16:F17"/>
    <mergeCell ref="G16:G17"/>
    <mergeCell ref="U16:U17"/>
    <mergeCell ref="U20:U21"/>
    <mergeCell ref="G26:G27"/>
    <mergeCell ref="B22:B23"/>
    <mergeCell ref="C22:C23"/>
    <mergeCell ref="D22:D23"/>
    <mergeCell ref="E22:E23"/>
  </mergeCells>
  <phoneticPr fontId="2"/>
  <dataValidations count="4">
    <dataValidation type="list" allowBlank="1" showDropDown="1" showInputMessage="1" showErrorMessage="1" sqref="E10:E21" xr:uid="{957185D4-04EF-4F90-BC74-8D04301039DD}">
      <formula1>INDIRECT($AB$2)</formula1>
    </dataValidation>
    <dataValidation type="list" allowBlank="1" showInputMessage="1" showErrorMessage="1" sqref="R10 R12 R14 R16 R18 R20 R22 R24 R26 R28 R30 R32" xr:uid="{E60DD786-2667-467C-97F1-F113BF61125D}">
      <formula1>"0,430"</formula1>
    </dataValidation>
    <dataValidation type="list" allowBlank="1" showInputMessage="1" showErrorMessage="1" sqref="L10 L12 L14 L16 L18 L20 L22 L24 L26 L28 L30 L32" xr:uid="{AECDFC8E-A153-4BF1-8331-5888AC82C511}">
      <formula1>"550,1370"</formula1>
    </dataValidation>
    <dataValidation type="list" allowBlank="1" showInputMessage="1" showErrorMessage="1" sqref="I10 I12 I14 I16 I18 I20 I22 I24 I26 I28 I30 I32" xr:uid="{AD3CC1A8-F77F-475D-88FE-0329B23FEB85}">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99D0651-4686-4F8C-9960-A0D28F7FC32F}">
          <x14:formula1>
            <xm:f>INDIRECT('1氏名'!$AF$2:$AG$2)</xm:f>
          </x14:formula1>
          <xm:sqref>O18 O20 O22 O24 O26 O28 O30 O32 O10 O12 O14 O16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rgb="FF00FF99"/>
    <pageSetUpPr fitToPage="1"/>
  </sheetPr>
  <dimension ref="A1:Y75"/>
  <sheetViews>
    <sheetView view="pageBreakPreview" zoomScale="70" zoomScaleNormal="100" zoomScaleSheetLayoutView="7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103</v>
      </c>
      <c r="P1" s="236"/>
      <c r="Q1" s="236"/>
      <c r="R1" s="236"/>
      <c r="S1" s="236"/>
      <c r="T1" s="236"/>
      <c r="U1" s="236"/>
      <c r="V1" s="236"/>
      <c r="W1" s="236"/>
    </row>
    <row r="2" spans="1:25" ht="20.100000000000001" customHeight="1">
      <c r="A2" s="1" t="s">
        <v>0</v>
      </c>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41">
        <f>'1氏名'!Q4</f>
        <v>0</v>
      </c>
      <c r="R4" s="241"/>
      <c r="S4" s="241"/>
      <c r="T4" s="241"/>
      <c r="U4" s="241"/>
      <c r="V4" s="241"/>
      <c r="W4" s="241"/>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175"/>
      <c r="D8" s="176"/>
      <c r="E8" s="180"/>
      <c r="F8" s="181"/>
      <c r="G8" s="182"/>
      <c r="H8" s="62"/>
      <c r="I8" s="206" t="s">
        <v>7</v>
      </c>
      <c r="J8" s="207"/>
      <c r="K8" s="208"/>
      <c r="L8" s="206" t="s">
        <v>46</v>
      </c>
      <c r="M8" s="207"/>
      <c r="N8" s="208"/>
      <c r="O8" s="246" t="s">
        <v>8</v>
      </c>
      <c r="P8" s="247"/>
      <c r="Q8" s="248"/>
      <c r="R8" s="246" t="s">
        <v>9</v>
      </c>
      <c r="S8" s="247"/>
      <c r="T8" s="248"/>
      <c r="U8" s="209" t="s">
        <v>10</v>
      </c>
      <c r="V8" s="244"/>
      <c r="W8" s="204"/>
    </row>
    <row r="9" spans="1:25" ht="16.5" customHeight="1" thickBot="1">
      <c r="A9" s="5"/>
      <c r="B9" s="172"/>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thickBo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98">
        <f>K10+K11+N10+N11+Q10+Q11+T10+T11</f>
        <v>0</v>
      </c>
      <c r="V10" s="198">
        <f>G10+U10</f>
        <v>0</v>
      </c>
      <c r="W10" s="211">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211"/>
    </row>
    <row r="12" spans="1:25" ht="20.100000000000001" customHeight="1" thickBot="1">
      <c r="A12" s="18"/>
      <c r="B12" s="186" t="s">
        <v>90</v>
      </c>
      <c r="C12" s="188"/>
      <c r="D12" s="190">
        <f>ROUNDDOWN(C12*25%,0)</f>
        <v>0</v>
      </c>
      <c r="E12" s="192"/>
      <c r="F12" s="194"/>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98">
        <f>K12+K13+N12+N13+Q12+Q13+T12+T13</f>
        <v>0</v>
      </c>
      <c r="V12" s="198">
        <f>G12+U12</f>
        <v>0</v>
      </c>
      <c r="W12" s="211">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211"/>
      <c r="X13" s="2"/>
      <c r="Y13" s="2"/>
    </row>
    <row r="14" spans="1:25" ht="20.100000000000001" customHeight="1" thickBot="1">
      <c r="B14" s="186" t="s">
        <v>89</v>
      </c>
      <c r="C14" s="188"/>
      <c r="D14" s="190">
        <f>ROUNDDOWN(C14*25%,0)</f>
        <v>0</v>
      </c>
      <c r="E14" s="192"/>
      <c r="F14" s="194"/>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98">
        <f t="shared" ref="U14:U32" si="4">K14+K15+N14+N15+Q14+Q15+T14+T15</f>
        <v>0</v>
      </c>
      <c r="V14" s="198">
        <f>G14+U14</f>
        <v>0</v>
      </c>
      <c r="W14" s="211">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211"/>
      <c r="X15" s="2"/>
      <c r="Y15" s="2"/>
    </row>
    <row r="16" spans="1:25" ht="20.100000000000001" customHeight="1" thickBot="1">
      <c r="B16" s="186" t="s">
        <v>91</v>
      </c>
      <c r="C16" s="188"/>
      <c r="D16" s="190">
        <f>ROUNDDOWN(C16*25%,0)</f>
        <v>0</v>
      </c>
      <c r="E16" s="192"/>
      <c r="F16" s="194"/>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98">
        <f t="shared" si="4"/>
        <v>0</v>
      </c>
      <c r="V16" s="198">
        <f>G16+U16</f>
        <v>0</v>
      </c>
      <c r="W16" s="211">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211"/>
      <c r="X17" s="2"/>
      <c r="Y17" s="2"/>
    </row>
    <row r="18" spans="2:25" ht="20.100000000000001" customHeight="1" thickBot="1">
      <c r="B18" s="186" t="s">
        <v>92</v>
      </c>
      <c r="C18" s="188"/>
      <c r="D18" s="190">
        <f>ROUNDDOWN(C18*25%,0)</f>
        <v>0</v>
      </c>
      <c r="E18" s="192"/>
      <c r="F18" s="194"/>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98">
        <f t="shared" si="4"/>
        <v>0</v>
      </c>
      <c r="V18" s="198">
        <f>G18+U18</f>
        <v>0</v>
      </c>
      <c r="W18" s="211">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211"/>
      <c r="X19" s="2"/>
      <c r="Y19" s="2"/>
    </row>
    <row r="20" spans="2:25" ht="20.100000000000001" customHeight="1" thickBot="1">
      <c r="B20" s="186" t="s">
        <v>93</v>
      </c>
      <c r="C20" s="188"/>
      <c r="D20" s="190">
        <f>ROUNDDOWN(C20*25%,0)</f>
        <v>0</v>
      </c>
      <c r="E20" s="192"/>
      <c r="F20" s="194"/>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98">
        <f t="shared" si="4"/>
        <v>0</v>
      </c>
      <c r="V20" s="198">
        <f>G20+U20</f>
        <v>0</v>
      </c>
      <c r="W20" s="211">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211"/>
      <c r="X21" s="2"/>
      <c r="Y21" s="2"/>
    </row>
    <row r="22" spans="2:25" ht="20.100000000000001" customHeight="1" thickBot="1">
      <c r="B22" s="186" t="s">
        <v>94</v>
      </c>
      <c r="C22" s="212"/>
      <c r="D22" s="190">
        <f>ROUNDDOWN(C22*25%,0)</f>
        <v>0</v>
      </c>
      <c r="E22" s="214"/>
      <c r="F22" s="216"/>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98">
        <f t="shared" si="4"/>
        <v>0</v>
      </c>
      <c r="V22" s="198">
        <f>G22+U22</f>
        <v>0</v>
      </c>
      <c r="W22" s="211">
        <f>D22+G22+U22</f>
        <v>0</v>
      </c>
      <c r="X22" s="2"/>
      <c r="Y22" s="2"/>
    </row>
    <row r="23" spans="2:25" ht="20.100000000000001" customHeight="1" thickBot="1">
      <c r="B23" s="187"/>
      <c r="C23" s="213"/>
      <c r="D23" s="191"/>
      <c r="E23" s="215"/>
      <c r="F23" s="217"/>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550</v>
      </c>
      <c r="P23" s="110"/>
      <c r="Q23" s="17">
        <f t="shared" ref="Q23" si="10">O23*P23</f>
        <v>0</v>
      </c>
      <c r="R23" s="105">
        <v>0</v>
      </c>
      <c r="S23" s="110"/>
      <c r="T23" s="17">
        <f>R23*S23</f>
        <v>0</v>
      </c>
      <c r="U23" s="199"/>
      <c r="V23" s="199"/>
      <c r="W23" s="211"/>
      <c r="X23" s="2"/>
      <c r="Y23" s="2"/>
    </row>
    <row r="24" spans="2:25" ht="20.100000000000001" customHeight="1" thickBot="1">
      <c r="B24" s="186" t="s">
        <v>95</v>
      </c>
      <c r="C24" s="212"/>
      <c r="D24" s="190">
        <f>ROUNDDOWN(C24*25%,0)</f>
        <v>0</v>
      </c>
      <c r="E24" s="214"/>
      <c r="F24" s="216"/>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98">
        <f t="shared" si="4"/>
        <v>0</v>
      </c>
      <c r="V24" s="198">
        <f>G24+U24</f>
        <v>0</v>
      </c>
      <c r="W24" s="211">
        <f>D24+G24+U24</f>
        <v>0</v>
      </c>
      <c r="X24" s="2"/>
      <c r="Y24" s="2"/>
    </row>
    <row r="25" spans="2:25" ht="20.100000000000001" customHeight="1" thickBot="1">
      <c r="B25" s="187"/>
      <c r="C25" s="213"/>
      <c r="D25" s="191"/>
      <c r="E25" s="215"/>
      <c r="F25" s="217"/>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550</v>
      </c>
      <c r="P25" s="110"/>
      <c r="Q25" s="17">
        <f t="shared" ref="Q25" si="16">O25*P25</f>
        <v>0</v>
      </c>
      <c r="R25" s="105">
        <v>0</v>
      </c>
      <c r="S25" s="110"/>
      <c r="T25" s="17">
        <f>R25*S25</f>
        <v>0</v>
      </c>
      <c r="U25" s="199"/>
      <c r="V25" s="199"/>
      <c r="W25" s="211"/>
      <c r="X25" s="2"/>
      <c r="Y25" s="2"/>
    </row>
    <row r="26" spans="2:25" ht="20.100000000000001" customHeight="1" thickBot="1">
      <c r="B26" s="186" t="s">
        <v>96</v>
      </c>
      <c r="C26" s="212"/>
      <c r="D26" s="190">
        <f>ROUNDDOWN(C26*25%,0)</f>
        <v>0</v>
      </c>
      <c r="E26" s="214"/>
      <c r="F26" s="216"/>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98">
        <f t="shared" si="4"/>
        <v>0</v>
      </c>
      <c r="V26" s="198">
        <f>G26+U26</f>
        <v>0</v>
      </c>
      <c r="W26" s="211">
        <f>D26+G26+U26</f>
        <v>0</v>
      </c>
      <c r="X26" s="2"/>
      <c r="Y26" s="2"/>
    </row>
    <row r="27" spans="2:25" ht="20.100000000000001" customHeight="1" thickBot="1">
      <c r="B27" s="187"/>
      <c r="C27" s="213"/>
      <c r="D27" s="191"/>
      <c r="E27" s="215"/>
      <c r="F27" s="217"/>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550</v>
      </c>
      <c r="P27" s="110"/>
      <c r="Q27" s="17">
        <f>O27*P27</f>
        <v>0</v>
      </c>
      <c r="R27" s="105">
        <v>0</v>
      </c>
      <c r="S27" s="110"/>
      <c r="T27" s="17">
        <f>R27*S27</f>
        <v>0</v>
      </c>
      <c r="U27" s="199"/>
      <c r="V27" s="199"/>
      <c r="W27" s="211"/>
      <c r="X27" s="2"/>
      <c r="Y27" s="2"/>
    </row>
    <row r="28" spans="2:25" ht="20.100000000000001" customHeight="1" thickBot="1">
      <c r="B28" s="186" t="s">
        <v>97</v>
      </c>
      <c r="C28" s="212"/>
      <c r="D28" s="190">
        <f>ROUNDDOWN(C28*25%,0)</f>
        <v>0</v>
      </c>
      <c r="E28" s="214"/>
      <c r="F28" s="216"/>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98">
        <f t="shared" si="4"/>
        <v>0</v>
      </c>
      <c r="V28" s="198">
        <f>G28+U28</f>
        <v>0</v>
      </c>
      <c r="W28" s="211">
        <f>D28+G28+U28</f>
        <v>0</v>
      </c>
      <c r="X28" s="2"/>
      <c r="Y28" s="2"/>
    </row>
    <row r="29" spans="2:25" ht="20.100000000000001" customHeight="1" thickBot="1">
      <c r="B29" s="187"/>
      <c r="C29" s="213"/>
      <c r="D29" s="191"/>
      <c r="E29" s="215"/>
      <c r="F29" s="217"/>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550</v>
      </c>
      <c r="P29" s="110"/>
      <c r="Q29" s="17">
        <f t="shared" ref="Q29" si="24">O29*P29</f>
        <v>0</v>
      </c>
      <c r="R29" s="105">
        <v>0</v>
      </c>
      <c r="S29" s="110"/>
      <c r="T29" s="17">
        <f>R29*S29</f>
        <v>0</v>
      </c>
      <c r="U29" s="199"/>
      <c r="V29" s="199"/>
      <c r="W29" s="211"/>
      <c r="X29" s="2"/>
      <c r="Y29" s="2"/>
    </row>
    <row r="30" spans="2:25" ht="20.100000000000001" customHeight="1" thickBot="1">
      <c r="B30" s="186" t="s">
        <v>98</v>
      </c>
      <c r="C30" s="212"/>
      <c r="D30" s="190">
        <f>ROUNDDOWN(C30*25%,0)</f>
        <v>0</v>
      </c>
      <c r="E30" s="214"/>
      <c r="F30" s="216"/>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98">
        <f t="shared" si="4"/>
        <v>0</v>
      </c>
      <c r="V30" s="198">
        <f>G30+U30</f>
        <v>0</v>
      </c>
      <c r="W30" s="211">
        <f>D30+G30+U30</f>
        <v>0</v>
      </c>
      <c r="X30" s="2"/>
      <c r="Y30" s="2"/>
    </row>
    <row r="31" spans="2:25" ht="20.100000000000001" customHeight="1" thickBot="1">
      <c r="B31" s="187"/>
      <c r="C31" s="213"/>
      <c r="D31" s="191"/>
      <c r="E31" s="215"/>
      <c r="F31" s="217"/>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550</v>
      </c>
      <c r="P31" s="110"/>
      <c r="Q31" s="17">
        <f t="shared" ref="Q31" si="30">O31*P31</f>
        <v>0</v>
      </c>
      <c r="R31" s="105">
        <v>0</v>
      </c>
      <c r="S31" s="110"/>
      <c r="T31" s="17">
        <f>R31*S31</f>
        <v>0</v>
      </c>
      <c r="U31" s="199"/>
      <c r="V31" s="199"/>
      <c r="W31" s="211"/>
      <c r="X31" s="2"/>
      <c r="Y31" s="2"/>
    </row>
    <row r="32" spans="2:25" ht="20.100000000000001" customHeight="1" thickBot="1">
      <c r="B32" s="186" t="s">
        <v>99</v>
      </c>
      <c r="C32" s="212"/>
      <c r="D32" s="190">
        <f>ROUNDDOWN(C32*25%,0)</f>
        <v>0</v>
      </c>
      <c r="E32" s="214"/>
      <c r="F32" s="216"/>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98">
        <f t="shared" si="4"/>
        <v>0</v>
      </c>
      <c r="V32" s="198">
        <f>G32+U32</f>
        <v>0</v>
      </c>
      <c r="W32" s="211">
        <f>D32+G32+U32</f>
        <v>0</v>
      </c>
      <c r="X32" s="2"/>
      <c r="Y32" s="2"/>
    </row>
    <row r="33" spans="2:25" ht="20.100000000000001" customHeight="1" thickBot="1">
      <c r="B33" s="187"/>
      <c r="C33" s="213"/>
      <c r="D33" s="191"/>
      <c r="E33" s="215"/>
      <c r="F33" s="217"/>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550</v>
      </c>
      <c r="P33" s="110"/>
      <c r="Q33" s="17">
        <f t="shared" ref="Q33" si="36">O33*P33</f>
        <v>0</v>
      </c>
      <c r="R33" s="105">
        <v>0</v>
      </c>
      <c r="S33" s="110"/>
      <c r="T33" s="17">
        <f>R33*S33</f>
        <v>0</v>
      </c>
      <c r="U33" s="199"/>
      <c r="V33" s="199"/>
      <c r="W33" s="211"/>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223" t="s">
        <v>52</v>
      </c>
      <c r="N36" s="226" t="s">
        <v>35</v>
      </c>
      <c r="O36" s="78" t="s">
        <v>53</v>
      </c>
      <c r="P36" s="229" t="s">
        <v>54</v>
      </c>
      <c r="Q36" s="230"/>
      <c r="R36" s="231"/>
      <c r="S36" s="232" t="s">
        <v>55</v>
      </c>
      <c r="T36" s="78" t="s">
        <v>56</v>
      </c>
      <c r="U36" s="229" t="s">
        <v>54</v>
      </c>
      <c r="V36" s="230"/>
      <c r="W36" s="231"/>
      <c r="X36" s="2"/>
      <c r="Y36" s="2"/>
    </row>
    <row r="37" spans="2:25" ht="28.5" customHeight="1" thickBot="1">
      <c r="B37" s="166" t="s">
        <v>51</v>
      </c>
      <c r="C37" s="137" t="s">
        <v>44</v>
      </c>
      <c r="D37" s="71" t="s">
        <v>42</v>
      </c>
      <c r="E37" s="72" t="s">
        <v>43</v>
      </c>
      <c r="F37" s="73" t="s">
        <v>45</v>
      </c>
      <c r="G37" s="136" t="s">
        <v>102</v>
      </c>
      <c r="H37" s="2"/>
      <c r="I37" s="2"/>
      <c r="J37" s="2"/>
      <c r="K37" s="2"/>
      <c r="L37" s="2"/>
      <c r="M37" s="224"/>
      <c r="N37" s="227"/>
      <c r="O37" s="79"/>
      <c r="P37" s="80"/>
      <c r="Q37" s="81"/>
      <c r="R37" s="82"/>
      <c r="S37" s="233"/>
      <c r="T37" s="79"/>
      <c r="U37" s="80"/>
      <c r="V37" s="81"/>
      <c r="W37" s="82"/>
      <c r="X37" s="2"/>
      <c r="Y37" s="2"/>
    </row>
    <row r="38" spans="2:25" ht="32.25" customHeight="1" thickBot="1">
      <c r="B38" s="167"/>
      <c r="C38" s="111">
        <f>SUM(D10:D20)*2</f>
        <v>0</v>
      </c>
      <c r="D38" s="111">
        <f>SUM(G10:G20)*2</f>
        <v>0</v>
      </c>
      <c r="E38" s="111">
        <f>SUM(U10:U20)*2</f>
        <v>0</v>
      </c>
      <c r="F38" s="111">
        <f>SUM(V10:V20)*2</f>
        <v>0</v>
      </c>
      <c r="G38" s="111">
        <f>SUM(W10:W20)*2</f>
        <v>0</v>
      </c>
      <c r="I38" s="68"/>
      <c r="L38" s="68"/>
      <c r="M38" s="224"/>
      <c r="N38" s="228"/>
      <c r="O38" s="83"/>
      <c r="P38" s="84"/>
      <c r="Q38" s="85"/>
      <c r="R38" s="86"/>
      <c r="S38" s="234"/>
      <c r="T38" s="83"/>
      <c r="U38" s="84"/>
      <c r="V38" s="85"/>
      <c r="W38" s="86"/>
    </row>
    <row r="39" spans="2:25" ht="9.75" customHeight="1" thickBot="1">
      <c r="M39" s="224"/>
      <c r="N39" s="226" t="s">
        <v>57</v>
      </c>
      <c r="O39" s="78" t="s">
        <v>56</v>
      </c>
      <c r="P39" s="229" t="s">
        <v>54</v>
      </c>
      <c r="Q39" s="230"/>
      <c r="R39" s="231"/>
      <c r="S39" s="232" t="s">
        <v>58</v>
      </c>
      <c r="T39" s="78" t="s">
        <v>56</v>
      </c>
      <c r="U39" s="229" t="s">
        <v>54</v>
      </c>
      <c r="V39" s="230"/>
      <c r="W39" s="231"/>
    </row>
    <row r="40" spans="2:25" ht="28.5" customHeight="1" thickBot="1">
      <c r="B40" s="251" t="s">
        <v>104</v>
      </c>
      <c r="C40" s="139" t="s">
        <v>44</v>
      </c>
      <c r="D40" s="123" t="s">
        <v>42</v>
      </c>
      <c r="E40" s="124" t="s">
        <v>43</v>
      </c>
      <c r="F40" s="125" t="s">
        <v>45</v>
      </c>
      <c r="G40" s="140" t="s">
        <v>102</v>
      </c>
      <c r="H40" s="2"/>
      <c r="I40" s="2"/>
      <c r="J40" s="2"/>
      <c r="K40" s="2"/>
      <c r="L40" s="2"/>
      <c r="M40" s="224"/>
      <c r="N40" s="227"/>
      <c r="O40" s="94"/>
      <c r="P40" s="95"/>
      <c r="Q40" s="96"/>
      <c r="R40" s="97"/>
      <c r="S40" s="227"/>
      <c r="T40" s="94"/>
      <c r="U40" s="95"/>
      <c r="V40" s="96"/>
      <c r="W40" s="97"/>
      <c r="X40" s="2"/>
      <c r="Y40" s="2"/>
    </row>
    <row r="41" spans="2:25" ht="32.25" customHeight="1" thickBot="1">
      <c r="B41" s="252"/>
      <c r="C41" s="122">
        <f>SUM(D10:D32)</f>
        <v>0</v>
      </c>
      <c r="D41" s="122">
        <f>SUM(G10:G32)</f>
        <v>0</v>
      </c>
      <c r="E41" s="122">
        <f>SUM(U10:U32)</f>
        <v>0</v>
      </c>
      <c r="F41" s="122">
        <f>SUM(V10:V32)</f>
        <v>0</v>
      </c>
      <c r="G41" s="122">
        <f>SUM(W10:W32)</f>
        <v>0</v>
      </c>
      <c r="I41" s="68"/>
      <c r="L41" s="68"/>
      <c r="M41" s="225"/>
      <c r="N41" s="228"/>
      <c r="O41" s="98"/>
      <c r="P41" s="99"/>
      <c r="Q41" s="100"/>
      <c r="R41" s="101"/>
      <c r="S41" s="228"/>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tdWdUHwj0iCvrisYfJG/HIAVChb/n7tY119RgeKGMOFY83fHEjxiPi7iHQcP+FMzuezM1ZmeTxCu0q7nEH8MKg==" saltValue="onc/jgVtutAldP0DGRSs/w==" spinCount="100000" sheet="1" formatCells="0" selectLockedCells="1"/>
  <mergeCells count="137">
    <mergeCell ref="O1:W2"/>
    <mergeCell ref="C4:D4"/>
    <mergeCell ref="I4:K4"/>
    <mergeCell ref="O4:P5"/>
    <mergeCell ref="Q4:W5"/>
    <mergeCell ref="C5:E5"/>
    <mergeCell ref="I5:M5"/>
    <mergeCell ref="M36:M41"/>
    <mergeCell ref="N36:N38"/>
    <mergeCell ref="P36:R36"/>
    <mergeCell ref="S36:S38"/>
    <mergeCell ref="U36:W36"/>
    <mergeCell ref="N39:N41"/>
    <mergeCell ref="P39:R39"/>
    <mergeCell ref="S39:S41"/>
    <mergeCell ref="U39:W39"/>
    <mergeCell ref="W30:W31"/>
    <mergeCell ref="V28:V29"/>
    <mergeCell ref="W28:W29"/>
    <mergeCell ref="W26:W27"/>
    <mergeCell ref="V24:V25"/>
    <mergeCell ref="W24:W25"/>
    <mergeCell ref="U22:U23"/>
    <mergeCell ref="V22:V23"/>
    <mergeCell ref="B32:B33"/>
    <mergeCell ref="C32:C33"/>
    <mergeCell ref="D32:D33"/>
    <mergeCell ref="E32:E33"/>
    <mergeCell ref="F32:F33"/>
    <mergeCell ref="G32:G33"/>
    <mergeCell ref="U32:U33"/>
    <mergeCell ref="V32:V33"/>
    <mergeCell ref="W32:W33"/>
    <mergeCell ref="B30:B31"/>
    <mergeCell ref="C30:C31"/>
    <mergeCell ref="D30:D31"/>
    <mergeCell ref="E30:E31"/>
    <mergeCell ref="F30:F31"/>
    <mergeCell ref="G30:G31"/>
    <mergeCell ref="U30:U31"/>
    <mergeCell ref="V30:V31"/>
    <mergeCell ref="U26:U27"/>
    <mergeCell ref="V26:V27"/>
    <mergeCell ref="B28:B29"/>
    <mergeCell ref="C28:C29"/>
    <mergeCell ref="D28:D29"/>
    <mergeCell ref="E28:E29"/>
    <mergeCell ref="F28:F29"/>
    <mergeCell ref="G28:G29"/>
    <mergeCell ref="U28:U29"/>
    <mergeCell ref="B26:B27"/>
    <mergeCell ref="C26:C27"/>
    <mergeCell ref="D26:D27"/>
    <mergeCell ref="E26:E27"/>
    <mergeCell ref="F26:F27"/>
    <mergeCell ref="G26:G27"/>
    <mergeCell ref="D20:D21"/>
    <mergeCell ref="E20:E21"/>
    <mergeCell ref="F20:F21"/>
    <mergeCell ref="G20:G21"/>
    <mergeCell ref="U20:U21"/>
    <mergeCell ref="V20:V21"/>
    <mergeCell ref="W20:W21"/>
    <mergeCell ref="W22:W23"/>
    <mergeCell ref="B24:B25"/>
    <mergeCell ref="C24:C25"/>
    <mergeCell ref="D24:D25"/>
    <mergeCell ref="E24:E25"/>
    <mergeCell ref="F24:F25"/>
    <mergeCell ref="G24:G25"/>
    <mergeCell ref="U24:U25"/>
    <mergeCell ref="B22:B23"/>
    <mergeCell ref="C22:C23"/>
    <mergeCell ref="D22:D23"/>
    <mergeCell ref="E22:E23"/>
    <mergeCell ref="F22:F23"/>
    <mergeCell ref="G22:G23"/>
    <mergeCell ref="V16:V17"/>
    <mergeCell ref="W16:W17"/>
    <mergeCell ref="B18:B19"/>
    <mergeCell ref="C18:C19"/>
    <mergeCell ref="D18:D19"/>
    <mergeCell ref="E18:E19"/>
    <mergeCell ref="F18:F19"/>
    <mergeCell ref="G18:G19"/>
    <mergeCell ref="U18:U19"/>
    <mergeCell ref="V18:V19"/>
    <mergeCell ref="W18:W19"/>
    <mergeCell ref="V12:V13"/>
    <mergeCell ref="W12:W13"/>
    <mergeCell ref="B14:B15"/>
    <mergeCell ref="C14:C15"/>
    <mergeCell ref="D14:D15"/>
    <mergeCell ref="E14:E15"/>
    <mergeCell ref="F14:F15"/>
    <mergeCell ref="G14:G15"/>
    <mergeCell ref="U14:U15"/>
    <mergeCell ref="V14:V15"/>
    <mergeCell ref="W14:W15"/>
    <mergeCell ref="V7:V9"/>
    <mergeCell ref="W7:W9"/>
    <mergeCell ref="I8:K8"/>
    <mergeCell ref="L8:N8"/>
    <mergeCell ref="O8:Q8"/>
    <mergeCell ref="R8:T8"/>
    <mergeCell ref="U8:U9"/>
    <mergeCell ref="D10:D11"/>
    <mergeCell ref="E10:E11"/>
    <mergeCell ref="F10:F11"/>
    <mergeCell ref="G10:G11"/>
    <mergeCell ref="U10:U11"/>
    <mergeCell ref="V10:V11"/>
    <mergeCell ref="W10:W11"/>
    <mergeCell ref="B40:B41"/>
    <mergeCell ref="B37:B38"/>
    <mergeCell ref="B7:B9"/>
    <mergeCell ref="C7:D8"/>
    <mergeCell ref="E7:G8"/>
    <mergeCell ref="I7:U7"/>
    <mergeCell ref="B10:B11"/>
    <mergeCell ref="B12:B13"/>
    <mergeCell ref="C12:C13"/>
    <mergeCell ref="D12:D13"/>
    <mergeCell ref="E12:E13"/>
    <mergeCell ref="F12:F13"/>
    <mergeCell ref="C10:C11"/>
    <mergeCell ref="G12:G13"/>
    <mergeCell ref="U12:U13"/>
    <mergeCell ref="B16:B17"/>
    <mergeCell ref="C16:C17"/>
    <mergeCell ref="D16:D17"/>
    <mergeCell ref="E16:E17"/>
    <mergeCell ref="F16:F17"/>
    <mergeCell ref="G16:G17"/>
    <mergeCell ref="U16:U17"/>
    <mergeCell ref="B20:B21"/>
    <mergeCell ref="C20:C21"/>
  </mergeCells>
  <phoneticPr fontId="2"/>
  <dataValidations count="4">
    <dataValidation type="list" allowBlank="1" showDropDown="1" showInputMessage="1" showErrorMessage="1" sqref="E10:E21" xr:uid="{38A9FDD4-A98A-4A07-A8ED-8A13109C470A}">
      <formula1>INDIRECT($AB$2)</formula1>
    </dataValidation>
    <dataValidation type="list" allowBlank="1" showInputMessage="1" showErrorMessage="1" sqref="R10 R12 R14 R16 R18 R20 R22 R24 R26 R28 R30 R32" xr:uid="{40A55A19-95F5-44D8-A90B-A4C57CBCEB92}">
      <formula1>"0,430"</formula1>
    </dataValidation>
    <dataValidation type="list" allowBlank="1" showInputMessage="1" showErrorMessage="1" sqref="L10 L12 L14 L16 L18 L20 L22 L24 L26 L28 L30 L32" xr:uid="{FD1DDFF6-D8EA-45F6-8A09-1F1999C2CEC4}">
      <formula1>"550,1370"</formula1>
    </dataValidation>
    <dataValidation type="list" allowBlank="1" showInputMessage="1" showErrorMessage="1" sqref="I10 I12 I14 I16 I18 I20 I22 I24 I26 I28 I30 I32" xr:uid="{45B5C109-9827-43FB-8C24-9E9250E4F86D}">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451072D-6AC9-47D1-9B0F-4C5EE59DD7D3}">
          <x14:formula1>
            <xm:f>INDIRECT('1氏名'!$AF$2:$AG$2)</xm:f>
          </x14:formula1>
          <xm:sqref>O18 O20 O22 O24 O26 O28 O30 O32 O10 O12 O14 O16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tabColor rgb="FF00FF99"/>
    <pageSetUpPr fitToPage="1"/>
  </sheetPr>
  <dimension ref="A1:Y75"/>
  <sheetViews>
    <sheetView view="pageBreakPreview" zoomScale="70" zoomScaleNormal="100" zoomScaleSheetLayoutView="7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103</v>
      </c>
      <c r="P1" s="236"/>
      <c r="Q1" s="236"/>
      <c r="R1" s="236"/>
      <c r="S1" s="236"/>
      <c r="T1" s="236"/>
      <c r="U1" s="236"/>
      <c r="V1" s="236"/>
      <c r="W1" s="236"/>
    </row>
    <row r="2" spans="1:25" ht="20.100000000000001" customHeight="1">
      <c r="A2" s="1" t="s">
        <v>0</v>
      </c>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41">
        <f>'1氏名'!Q4</f>
        <v>0</v>
      </c>
      <c r="R4" s="241"/>
      <c r="S4" s="241"/>
      <c r="T4" s="241"/>
      <c r="U4" s="241"/>
      <c r="V4" s="241"/>
      <c r="W4" s="241"/>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175"/>
      <c r="D8" s="176"/>
      <c r="E8" s="180"/>
      <c r="F8" s="181"/>
      <c r="G8" s="182"/>
      <c r="H8" s="62"/>
      <c r="I8" s="206" t="s">
        <v>7</v>
      </c>
      <c r="J8" s="207"/>
      <c r="K8" s="208"/>
      <c r="L8" s="206" t="s">
        <v>46</v>
      </c>
      <c r="M8" s="207"/>
      <c r="N8" s="208"/>
      <c r="O8" s="246" t="s">
        <v>8</v>
      </c>
      <c r="P8" s="247"/>
      <c r="Q8" s="248"/>
      <c r="R8" s="246" t="s">
        <v>9</v>
      </c>
      <c r="S8" s="247"/>
      <c r="T8" s="248"/>
      <c r="U8" s="209" t="s">
        <v>10</v>
      </c>
      <c r="V8" s="244"/>
      <c r="W8" s="204"/>
    </row>
    <row r="9" spans="1:25" ht="16.5" customHeight="1" thickBot="1">
      <c r="A9" s="5"/>
      <c r="B9" s="172"/>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thickBo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98">
        <f>K10+K11+N10+N11+Q10+Q11+T10+T11</f>
        <v>0</v>
      </c>
      <c r="V10" s="198">
        <f>G10+U10</f>
        <v>0</v>
      </c>
      <c r="W10" s="211">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211"/>
    </row>
    <row r="12" spans="1:25" ht="20.100000000000001" customHeight="1" thickBot="1">
      <c r="A12" s="18"/>
      <c r="B12" s="186" t="s">
        <v>90</v>
      </c>
      <c r="C12" s="188"/>
      <c r="D12" s="190">
        <f>ROUNDDOWN(C12*25%,0)</f>
        <v>0</v>
      </c>
      <c r="E12" s="192"/>
      <c r="F12" s="194"/>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98">
        <f>K12+K13+N12+N13+Q12+Q13+T12+T13</f>
        <v>0</v>
      </c>
      <c r="V12" s="198">
        <f>G12+U12</f>
        <v>0</v>
      </c>
      <c r="W12" s="211">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211"/>
      <c r="X13" s="2"/>
      <c r="Y13" s="2"/>
    </row>
    <row r="14" spans="1:25" ht="20.100000000000001" customHeight="1" thickBot="1">
      <c r="B14" s="186" t="s">
        <v>89</v>
      </c>
      <c r="C14" s="188"/>
      <c r="D14" s="190">
        <f>ROUNDDOWN(C14*25%,0)</f>
        <v>0</v>
      </c>
      <c r="E14" s="192"/>
      <c r="F14" s="194"/>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98">
        <f t="shared" ref="U14:U32" si="4">K14+K15+N14+N15+Q14+Q15+T14+T15</f>
        <v>0</v>
      </c>
      <c r="V14" s="198">
        <f>G14+U14</f>
        <v>0</v>
      </c>
      <c r="W14" s="211">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211"/>
      <c r="X15" s="2"/>
      <c r="Y15" s="2"/>
    </row>
    <row r="16" spans="1:25" ht="20.100000000000001" customHeight="1" thickBot="1">
      <c r="B16" s="186" t="s">
        <v>91</v>
      </c>
      <c r="C16" s="188"/>
      <c r="D16" s="190">
        <f>ROUNDDOWN(C16*25%,0)</f>
        <v>0</v>
      </c>
      <c r="E16" s="192"/>
      <c r="F16" s="194"/>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98">
        <f t="shared" si="4"/>
        <v>0</v>
      </c>
      <c r="V16" s="198">
        <f>G16+U16</f>
        <v>0</v>
      </c>
      <c r="W16" s="211">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211"/>
      <c r="X17" s="2"/>
      <c r="Y17" s="2"/>
    </row>
    <row r="18" spans="2:25" ht="20.100000000000001" customHeight="1" thickBot="1">
      <c r="B18" s="186" t="s">
        <v>92</v>
      </c>
      <c r="C18" s="188"/>
      <c r="D18" s="190">
        <f>ROUNDDOWN(C18*25%,0)</f>
        <v>0</v>
      </c>
      <c r="E18" s="192"/>
      <c r="F18" s="194"/>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98">
        <f t="shared" si="4"/>
        <v>0</v>
      </c>
      <c r="V18" s="198">
        <f>G18+U18</f>
        <v>0</v>
      </c>
      <c r="W18" s="211">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211"/>
      <c r="X19" s="2"/>
      <c r="Y19" s="2"/>
    </row>
    <row r="20" spans="2:25" ht="20.100000000000001" customHeight="1" thickBot="1">
      <c r="B20" s="186" t="s">
        <v>93</v>
      </c>
      <c r="C20" s="188"/>
      <c r="D20" s="190">
        <f>ROUNDDOWN(C20*25%,0)</f>
        <v>0</v>
      </c>
      <c r="E20" s="192"/>
      <c r="F20" s="194"/>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98">
        <f t="shared" si="4"/>
        <v>0</v>
      </c>
      <c r="V20" s="198">
        <f>G20+U20</f>
        <v>0</v>
      </c>
      <c r="W20" s="211">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211"/>
      <c r="X21" s="2"/>
      <c r="Y21" s="2"/>
    </row>
    <row r="22" spans="2:25" ht="20.100000000000001" customHeight="1" thickBot="1">
      <c r="B22" s="186" t="s">
        <v>94</v>
      </c>
      <c r="C22" s="212"/>
      <c r="D22" s="190">
        <f>ROUNDDOWN(C22*25%,0)</f>
        <v>0</v>
      </c>
      <c r="E22" s="214"/>
      <c r="F22" s="216"/>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98">
        <f t="shared" si="4"/>
        <v>0</v>
      </c>
      <c r="V22" s="198">
        <f>G22+U22</f>
        <v>0</v>
      </c>
      <c r="W22" s="211">
        <f>D22+G22+U22</f>
        <v>0</v>
      </c>
      <c r="X22" s="2"/>
      <c r="Y22" s="2"/>
    </row>
    <row r="23" spans="2:25" ht="20.100000000000001" customHeight="1" thickBot="1">
      <c r="B23" s="187"/>
      <c r="C23" s="213"/>
      <c r="D23" s="191"/>
      <c r="E23" s="215"/>
      <c r="F23" s="217"/>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550</v>
      </c>
      <c r="P23" s="110"/>
      <c r="Q23" s="17">
        <f t="shared" ref="Q23" si="10">O23*P23</f>
        <v>0</v>
      </c>
      <c r="R23" s="105">
        <v>0</v>
      </c>
      <c r="S23" s="110"/>
      <c r="T23" s="17">
        <f>R23*S23</f>
        <v>0</v>
      </c>
      <c r="U23" s="199"/>
      <c r="V23" s="199"/>
      <c r="W23" s="211"/>
      <c r="X23" s="2"/>
      <c r="Y23" s="2"/>
    </row>
    <row r="24" spans="2:25" ht="20.100000000000001" customHeight="1" thickBot="1">
      <c r="B24" s="186" t="s">
        <v>95</v>
      </c>
      <c r="C24" s="212"/>
      <c r="D24" s="190">
        <f>ROUNDDOWN(C24*25%,0)</f>
        <v>0</v>
      </c>
      <c r="E24" s="214"/>
      <c r="F24" s="216"/>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98">
        <f t="shared" si="4"/>
        <v>0</v>
      </c>
      <c r="V24" s="198">
        <f>G24+U24</f>
        <v>0</v>
      </c>
      <c r="W24" s="211">
        <f>D24+G24+U24</f>
        <v>0</v>
      </c>
      <c r="X24" s="2"/>
      <c r="Y24" s="2"/>
    </row>
    <row r="25" spans="2:25" ht="20.100000000000001" customHeight="1" thickBot="1">
      <c r="B25" s="187"/>
      <c r="C25" s="213"/>
      <c r="D25" s="191"/>
      <c r="E25" s="215"/>
      <c r="F25" s="217"/>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550</v>
      </c>
      <c r="P25" s="110"/>
      <c r="Q25" s="17">
        <f t="shared" ref="Q25" si="16">O25*P25</f>
        <v>0</v>
      </c>
      <c r="R25" s="105">
        <v>0</v>
      </c>
      <c r="S25" s="110"/>
      <c r="T25" s="17">
        <f>R25*S25</f>
        <v>0</v>
      </c>
      <c r="U25" s="199"/>
      <c r="V25" s="199"/>
      <c r="W25" s="211"/>
      <c r="X25" s="2"/>
      <c r="Y25" s="2"/>
    </row>
    <row r="26" spans="2:25" ht="20.100000000000001" customHeight="1" thickBot="1">
      <c r="B26" s="186" t="s">
        <v>96</v>
      </c>
      <c r="C26" s="212"/>
      <c r="D26" s="190">
        <f>ROUNDDOWN(C26*25%,0)</f>
        <v>0</v>
      </c>
      <c r="E26" s="214"/>
      <c r="F26" s="216"/>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98">
        <f t="shared" si="4"/>
        <v>0</v>
      </c>
      <c r="V26" s="198">
        <f>G26+U26</f>
        <v>0</v>
      </c>
      <c r="W26" s="211">
        <f>D26+G26+U26</f>
        <v>0</v>
      </c>
      <c r="X26" s="2"/>
      <c r="Y26" s="2"/>
    </row>
    <row r="27" spans="2:25" ht="20.100000000000001" customHeight="1" thickBot="1">
      <c r="B27" s="187"/>
      <c r="C27" s="213"/>
      <c r="D27" s="191"/>
      <c r="E27" s="215"/>
      <c r="F27" s="217"/>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550</v>
      </c>
      <c r="P27" s="110"/>
      <c r="Q27" s="17">
        <f>O27*P27</f>
        <v>0</v>
      </c>
      <c r="R27" s="105">
        <v>0</v>
      </c>
      <c r="S27" s="110"/>
      <c r="T27" s="17">
        <f>R27*S27</f>
        <v>0</v>
      </c>
      <c r="U27" s="199"/>
      <c r="V27" s="199"/>
      <c r="W27" s="211"/>
      <c r="X27" s="2"/>
      <c r="Y27" s="2"/>
    </row>
    <row r="28" spans="2:25" ht="20.100000000000001" customHeight="1" thickBot="1">
      <c r="B28" s="186" t="s">
        <v>97</v>
      </c>
      <c r="C28" s="212"/>
      <c r="D28" s="190">
        <f>ROUNDDOWN(C28*25%,0)</f>
        <v>0</v>
      </c>
      <c r="E28" s="214"/>
      <c r="F28" s="216"/>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98">
        <f t="shared" si="4"/>
        <v>0</v>
      </c>
      <c r="V28" s="198">
        <f>G28+U28</f>
        <v>0</v>
      </c>
      <c r="W28" s="211">
        <f>D28+G28+U28</f>
        <v>0</v>
      </c>
      <c r="X28" s="2"/>
      <c r="Y28" s="2"/>
    </row>
    <row r="29" spans="2:25" ht="20.100000000000001" customHeight="1" thickBot="1">
      <c r="B29" s="187"/>
      <c r="C29" s="213"/>
      <c r="D29" s="191"/>
      <c r="E29" s="215"/>
      <c r="F29" s="217"/>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550</v>
      </c>
      <c r="P29" s="110"/>
      <c r="Q29" s="17">
        <f t="shared" ref="Q29" si="24">O29*P29</f>
        <v>0</v>
      </c>
      <c r="R29" s="105">
        <v>0</v>
      </c>
      <c r="S29" s="110"/>
      <c r="T29" s="17">
        <f>R29*S29</f>
        <v>0</v>
      </c>
      <c r="U29" s="199"/>
      <c r="V29" s="199"/>
      <c r="W29" s="211"/>
      <c r="X29" s="2"/>
      <c r="Y29" s="2"/>
    </row>
    <row r="30" spans="2:25" ht="20.100000000000001" customHeight="1" thickBot="1">
      <c r="B30" s="186" t="s">
        <v>98</v>
      </c>
      <c r="C30" s="212"/>
      <c r="D30" s="190">
        <f>ROUNDDOWN(C30*25%,0)</f>
        <v>0</v>
      </c>
      <c r="E30" s="214"/>
      <c r="F30" s="216"/>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98">
        <f t="shared" si="4"/>
        <v>0</v>
      </c>
      <c r="V30" s="198">
        <f>G30+U30</f>
        <v>0</v>
      </c>
      <c r="W30" s="211">
        <f>D30+G30+U30</f>
        <v>0</v>
      </c>
      <c r="X30" s="2"/>
      <c r="Y30" s="2"/>
    </row>
    <row r="31" spans="2:25" ht="20.100000000000001" customHeight="1" thickBot="1">
      <c r="B31" s="187"/>
      <c r="C31" s="213"/>
      <c r="D31" s="191"/>
      <c r="E31" s="215"/>
      <c r="F31" s="217"/>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550</v>
      </c>
      <c r="P31" s="110"/>
      <c r="Q31" s="17">
        <f t="shared" ref="Q31" si="30">O31*P31</f>
        <v>0</v>
      </c>
      <c r="R31" s="105">
        <v>0</v>
      </c>
      <c r="S31" s="110"/>
      <c r="T31" s="17">
        <f>R31*S31</f>
        <v>0</v>
      </c>
      <c r="U31" s="199"/>
      <c r="V31" s="199"/>
      <c r="W31" s="211"/>
      <c r="X31" s="2"/>
      <c r="Y31" s="2"/>
    </row>
    <row r="32" spans="2:25" ht="20.100000000000001" customHeight="1" thickBot="1">
      <c r="B32" s="186" t="s">
        <v>99</v>
      </c>
      <c r="C32" s="212"/>
      <c r="D32" s="190">
        <f>ROUNDDOWN(C32*25%,0)</f>
        <v>0</v>
      </c>
      <c r="E32" s="214"/>
      <c r="F32" s="216"/>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98">
        <f t="shared" si="4"/>
        <v>0</v>
      </c>
      <c r="V32" s="198">
        <f>G32+U32</f>
        <v>0</v>
      </c>
      <c r="W32" s="211">
        <f>D32+G32+U32</f>
        <v>0</v>
      </c>
      <c r="X32" s="2"/>
      <c r="Y32" s="2"/>
    </row>
    <row r="33" spans="2:25" ht="20.100000000000001" customHeight="1" thickBot="1">
      <c r="B33" s="187"/>
      <c r="C33" s="213"/>
      <c r="D33" s="191"/>
      <c r="E33" s="215"/>
      <c r="F33" s="217"/>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550</v>
      </c>
      <c r="P33" s="110"/>
      <c r="Q33" s="17">
        <f t="shared" ref="Q33" si="36">O33*P33</f>
        <v>0</v>
      </c>
      <c r="R33" s="105">
        <v>0</v>
      </c>
      <c r="S33" s="110"/>
      <c r="T33" s="17">
        <f>R33*S33</f>
        <v>0</v>
      </c>
      <c r="U33" s="199"/>
      <c r="V33" s="199"/>
      <c r="W33" s="211"/>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223" t="s">
        <v>52</v>
      </c>
      <c r="N36" s="226" t="s">
        <v>35</v>
      </c>
      <c r="O36" s="78" t="s">
        <v>53</v>
      </c>
      <c r="P36" s="229" t="s">
        <v>54</v>
      </c>
      <c r="Q36" s="230"/>
      <c r="R36" s="231"/>
      <c r="S36" s="232" t="s">
        <v>55</v>
      </c>
      <c r="T36" s="78" t="s">
        <v>56</v>
      </c>
      <c r="U36" s="229" t="s">
        <v>54</v>
      </c>
      <c r="V36" s="230"/>
      <c r="W36" s="231"/>
      <c r="X36" s="2"/>
      <c r="Y36" s="2"/>
    </row>
    <row r="37" spans="2:25" ht="28.5" customHeight="1" thickBot="1">
      <c r="B37" s="166" t="s">
        <v>51</v>
      </c>
      <c r="C37" s="137" t="s">
        <v>44</v>
      </c>
      <c r="D37" s="71" t="s">
        <v>42</v>
      </c>
      <c r="E37" s="72" t="s">
        <v>43</v>
      </c>
      <c r="F37" s="73" t="s">
        <v>45</v>
      </c>
      <c r="G37" s="136" t="s">
        <v>102</v>
      </c>
      <c r="H37" s="2"/>
      <c r="I37" s="2"/>
      <c r="J37" s="2"/>
      <c r="K37" s="2"/>
      <c r="L37" s="2"/>
      <c r="M37" s="224"/>
      <c r="N37" s="227"/>
      <c r="O37" s="79"/>
      <c r="P37" s="80"/>
      <c r="Q37" s="81"/>
      <c r="R37" s="82"/>
      <c r="S37" s="233"/>
      <c r="T37" s="79"/>
      <c r="U37" s="80"/>
      <c r="V37" s="81"/>
      <c r="W37" s="82"/>
      <c r="X37" s="2"/>
      <c r="Y37" s="2"/>
    </row>
    <row r="38" spans="2:25" ht="32.25" customHeight="1" thickBot="1">
      <c r="B38" s="167"/>
      <c r="C38" s="111">
        <f>SUM(D10:D20)*2</f>
        <v>0</v>
      </c>
      <c r="D38" s="111">
        <f>SUM(G10:G20)*2</f>
        <v>0</v>
      </c>
      <c r="E38" s="111">
        <f>SUM(U10:U20)*2</f>
        <v>0</v>
      </c>
      <c r="F38" s="111">
        <f>SUM(V10:V20)*2</f>
        <v>0</v>
      </c>
      <c r="G38" s="111">
        <f>SUM(W10:W20)*2</f>
        <v>0</v>
      </c>
      <c r="I38" s="68"/>
      <c r="L38" s="68"/>
      <c r="M38" s="224"/>
      <c r="N38" s="228"/>
      <c r="O38" s="83"/>
      <c r="P38" s="84"/>
      <c r="Q38" s="85"/>
      <c r="R38" s="86"/>
      <c r="S38" s="234"/>
      <c r="T38" s="83"/>
      <c r="U38" s="84"/>
      <c r="V38" s="85"/>
      <c r="W38" s="86"/>
    </row>
    <row r="39" spans="2:25" ht="9.75" customHeight="1" thickBot="1">
      <c r="M39" s="224"/>
      <c r="N39" s="226" t="s">
        <v>57</v>
      </c>
      <c r="O39" s="78" t="s">
        <v>56</v>
      </c>
      <c r="P39" s="229" t="s">
        <v>54</v>
      </c>
      <c r="Q39" s="230"/>
      <c r="R39" s="231"/>
      <c r="S39" s="232" t="s">
        <v>58</v>
      </c>
      <c r="T39" s="78" t="s">
        <v>56</v>
      </c>
      <c r="U39" s="229" t="s">
        <v>54</v>
      </c>
      <c r="V39" s="230"/>
      <c r="W39" s="231"/>
    </row>
    <row r="40" spans="2:25" ht="28.5" customHeight="1" thickBot="1">
      <c r="B40" s="251" t="s">
        <v>104</v>
      </c>
      <c r="C40" s="139" t="s">
        <v>44</v>
      </c>
      <c r="D40" s="123" t="s">
        <v>42</v>
      </c>
      <c r="E40" s="124" t="s">
        <v>43</v>
      </c>
      <c r="F40" s="125" t="s">
        <v>45</v>
      </c>
      <c r="G40" s="140" t="s">
        <v>102</v>
      </c>
      <c r="H40" s="2"/>
      <c r="I40" s="2"/>
      <c r="J40" s="2"/>
      <c r="K40" s="2"/>
      <c r="L40" s="2"/>
      <c r="M40" s="224"/>
      <c r="N40" s="227"/>
      <c r="O40" s="94"/>
      <c r="P40" s="95"/>
      <c r="Q40" s="96"/>
      <c r="R40" s="97"/>
      <c r="S40" s="227"/>
      <c r="T40" s="94"/>
      <c r="U40" s="95"/>
      <c r="V40" s="96"/>
      <c r="W40" s="97"/>
      <c r="X40" s="2"/>
      <c r="Y40" s="2"/>
    </row>
    <row r="41" spans="2:25" ht="32.25" customHeight="1" thickBot="1">
      <c r="B41" s="252"/>
      <c r="C41" s="122">
        <f>SUM(D10:D32)</f>
        <v>0</v>
      </c>
      <c r="D41" s="122">
        <f>SUM(G10:G32)</f>
        <v>0</v>
      </c>
      <c r="E41" s="122">
        <f>SUM(U10:U32)</f>
        <v>0</v>
      </c>
      <c r="F41" s="122">
        <f>SUM(V10:V32)</f>
        <v>0</v>
      </c>
      <c r="G41" s="122">
        <f>SUM(W10:W32)</f>
        <v>0</v>
      </c>
      <c r="I41" s="68"/>
      <c r="L41" s="68"/>
      <c r="M41" s="225"/>
      <c r="N41" s="228"/>
      <c r="O41" s="98"/>
      <c r="P41" s="99"/>
      <c r="Q41" s="100"/>
      <c r="R41" s="101"/>
      <c r="S41" s="228"/>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DMjngTFMVNsIlTq/lVbVUMk8S6ImG/C6XzMs3uLcbtTJCn8cj1ZpdI8vELXn3vXazb9u/vswD93OFrQ+80oHCQ==" saltValue="ua33uKhISWSuOnxxMqmNJQ==" spinCount="100000" sheet="1" formatCells="0" selectLockedCells="1"/>
  <mergeCells count="137">
    <mergeCell ref="O1:W2"/>
    <mergeCell ref="C4:D4"/>
    <mergeCell ref="I4:K4"/>
    <mergeCell ref="O4:P5"/>
    <mergeCell ref="Q4:W5"/>
    <mergeCell ref="C5:E5"/>
    <mergeCell ref="I5:M5"/>
    <mergeCell ref="M36:M41"/>
    <mergeCell ref="N36:N38"/>
    <mergeCell ref="P36:R36"/>
    <mergeCell ref="S36:S38"/>
    <mergeCell ref="U36:W36"/>
    <mergeCell ref="N39:N41"/>
    <mergeCell ref="P39:R39"/>
    <mergeCell ref="S39:S41"/>
    <mergeCell ref="U39:W39"/>
    <mergeCell ref="W30:W31"/>
    <mergeCell ref="V28:V29"/>
    <mergeCell ref="W28:W29"/>
    <mergeCell ref="W26:W27"/>
    <mergeCell ref="V24:V25"/>
    <mergeCell ref="W24:W25"/>
    <mergeCell ref="U22:U23"/>
    <mergeCell ref="V22:V23"/>
    <mergeCell ref="B32:B33"/>
    <mergeCell ref="C32:C33"/>
    <mergeCell ref="D32:D33"/>
    <mergeCell ref="E32:E33"/>
    <mergeCell ref="F32:F33"/>
    <mergeCell ref="G32:G33"/>
    <mergeCell ref="U32:U33"/>
    <mergeCell ref="V32:V33"/>
    <mergeCell ref="W32:W33"/>
    <mergeCell ref="B30:B31"/>
    <mergeCell ref="C30:C31"/>
    <mergeCell ref="D30:D31"/>
    <mergeCell ref="E30:E31"/>
    <mergeCell ref="F30:F31"/>
    <mergeCell ref="G30:G31"/>
    <mergeCell ref="U30:U31"/>
    <mergeCell ref="V30:V31"/>
    <mergeCell ref="U26:U27"/>
    <mergeCell ref="V26:V27"/>
    <mergeCell ref="B28:B29"/>
    <mergeCell ref="C28:C29"/>
    <mergeCell ref="D28:D29"/>
    <mergeCell ref="E28:E29"/>
    <mergeCell ref="F28:F29"/>
    <mergeCell ref="G28:G29"/>
    <mergeCell ref="U28:U29"/>
    <mergeCell ref="B26:B27"/>
    <mergeCell ref="C26:C27"/>
    <mergeCell ref="D26:D27"/>
    <mergeCell ref="E26:E27"/>
    <mergeCell ref="F26:F27"/>
    <mergeCell ref="G26:G27"/>
    <mergeCell ref="D20:D21"/>
    <mergeCell ref="E20:E21"/>
    <mergeCell ref="F20:F21"/>
    <mergeCell ref="G20:G21"/>
    <mergeCell ref="U20:U21"/>
    <mergeCell ref="V20:V21"/>
    <mergeCell ref="W20:W21"/>
    <mergeCell ref="W22:W23"/>
    <mergeCell ref="B24:B25"/>
    <mergeCell ref="C24:C25"/>
    <mergeCell ref="D24:D25"/>
    <mergeCell ref="E24:E25"/>
    <mergeCell ref="F24:F25"/>
    <mergeCell ref="G24:G25"/>
    <mergeCell ref="U24:U25"/>
    <mergeCell ref="B22:B23"/>
    <mergeCell ref="C22:C23"/>
    <mergeCell ref="D22:D23"/>
    <mergeCell ref="E22:E23"/>
    <mergeCell ref="F22:F23"/>
    <mergeCell ref="G22:G23"/>
    <mergeCell ref="V16:V17"/>
    <mergeCell ref="W16:W17"/>
    <mergeCell ref="B18:B19"/>
    <mergeCell ref="C18:C19"/>
    <mergeCell ref="D18:D19"/>
    <mergeCell ref="E18:E19"/>
    <mergeCell ref="F18:F19"/>
    <mergeCell ref="G18:G19"/>
    <mergeCell ref="U18:U19"/>
    <mergeCell ref="V18:V19"/>
    <mergeCell ref="W18:W19"/>
    <mergeCell ref="V12:V13"/>
    <mergeCell ref="W12:W13"/>
    <mergeCell ref="B14:B15"/>
    <mergeCell ref="C14:C15"/>
    <mergeCell ref="D14:D15"/>
    <mergeCell ref="E14:E15"/>
    <mergeCell ref="F14:F15"/>
    <mergeCell ref="G14:G15"/>
    <mergeCell ref="U14:U15"/>
    <mergeCell ref="V14:V15"/>
    <mergeCell ref="W14:W15"/>
    <mergeCell ref="V7:V9"/>
    <mergeCell ref="W7:W9"/>
    <mergeCell ref="I8:K8"/>
    <mergeCell ref="L8:N8"/>
    <mergeCell ref="O8:Q8"/>
    <mergeCell ref="R8:T8"/>
    <mergeCell ref="U8:U9"/>
    <mergeCell ref="D10:D11"/>
    <mergeCell ref="E10:E11"/>
    <mergeCell ref="F10:F11"/>
    <mergeCell ref="G10:G11"/>
    <mergeCell ref="U10:U11"/>
    <mergeCell ref="V10:V11"/>
    <mergeCell ref="W10:W11"/>
    <mergeCell ref="B40:B41"/>
    <mergeCell ref="B37:B38"/>
    <mergeCell ref="B7:B9"/>
    <mergeCell ref="C7:D8"/>
    <mergeCell ref="E7:G8"/>
    <mergeCell ref="I7:U7"/>
    <mergeCell ref="B10:B11"/>
    <mergeCell ref="B12:B13"/>
    <mergeCell ref="C12:C13"/>
    <mergeCell ref="D12:D13"/>
    <mergeCell ref="E12:E13"/>
    <mergeCell ref="F12:F13"/>
    <mergeCell ref="C10:C11"/>
    <mergeCell ref="G12:G13"/>
    <mergeCell ref="U12:U13"/>
    <mergeCell ref="B16:B17"/>
    <mergeCell ref="C16:C17"/>
    <mergeCell ref="D16:D17"/>
    <mergeCell ref="E16:E17"/>
    <mergeCell ref="F16:F17"/>
    <mergeCell ref="G16:G17"/>
    <mergeCell ref="U16:U17"/>
    <mergeCell ref="B20:B21"/>
    <mergeCell ref="C20:C21"/>
  </mergeCells>
  <phoneticPr fontId="2"/>
  <dataValidations count="4">
    <dataValidation type="list" allowBlank="1" showDropDown="1" showInputMessage="1" showErrorMessage="1" sqref="E10:E21" xr:uid="{BE7C0BF6-CCB4-472C-A2C3-0F76AA088C71}">
      <formula1>INDIRECT($AB$2)</formula1>
    </dataValidation>
    <dataValidation type="list" allowBlank="1" showInputMessage="1" showErrorMessage="1" sqref="R10 R12 R14 R16 R18 R20 R22 R24 R26 R28 R30 R32" xr:uid="{F15AF196-A46D-47F0-BD67-E4062840CD5C}">
      <formula1>"0,430"</formula1>
    </dataValidation>
    <dataValidation type="list" allowBlank="1" showInputMessage="1" showErrorMessage="1" sqref="L10 L12 L14 L16 L18 L20 L22 L24 L26 L28 L30 L32" xr:uid="{3B1881B9-699A-462D-8C96-BA1B74C13BE1}">
      <formula1>"550,1370"</formula1>
    </dataValidation>
    <dataValidation type="list" allowBlank="1" showInputMessage="1" showErrorMessage="1" sqref="I10 I12 I14 I16 I18 I20 I22 I24 I26 I28 I30 I32" xr:uid="{87DB6376-E956-4417-8EDE-959DCCECA06B}">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53380FF-DFD0-4AD9-A838-44AF336678BB}">
          <x14:formula1>
            <xm:f>INDIRECT('1氏名'!$AF$2:$AG$2)</xm:f>
          </x14:formula1>
          <xm:sqref>O18 O20 O22 O24 O26 O28 O30 O32 O10 O12 O14 O16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tabColor rgb="FF00FF99"/>
    <pageSetUpPr fitToPage="1"/>
  </sheetPr>
  <dimension ref="A1:Y75"/>
  <sheetViews>
    <sheetView view="pageBreakPreview" zoomScale="70" zoomScaleNormal="100" zoomScaleSheetLayoutView="7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103</v>
      </c>
      <c r="P1" s="236"/>
      <c r="Q1" s="236"/>
      <c r="R1" s="236"/>
      <c r="S1" s="236"/>
      <c r="T1" s="236"/>
      <c r="U1" s="236"/>
      <c r="V1" s="236"/>
      <c r="W1" s="236"/>
    </row>
    <row r="2" spans="1:25" ht="20.100000000000001" customHeight="1">
      <c r="A2" s="1" t="s">
        <v>0</v>
      </c>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41">
        <f>'1氏名'!Q4</f>
        <v>0</v>
      </c>
      <c r="R4" s="241"/>
      <c r="S4" s="241"/>
      <c r="T4" s="241"/>
      <c r="U4" s="241"/>
      <c r="V4" s="241"/>
      <c r="W4" s="241"/>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175"/>
      <c r="D8" s="176"/>
      <c r="E8" s="180"/>
      <c r="F8" s="181"/>
      <c r="G8" s="182"/>
      <c r="H8" s="62"/>
      <c r="I8" s="206" t="s">
        <v>7</v>
      </c>
      <c r="J8" s="207"/>
      <c r="K8" s="208"/>
      <c r="L8" s="206" t="s">
        <v>46</v>
      </c>
      <c r="M8" s="207"/>
      <c r="N8" s="208"/>
      <c r="O8" s="246" t="s">
        <v>8</v>
      </c>
      <c r="P8" s="247"/>
      <c r="Q8" s="248"/>
      <c r="R8" s="246" t="s">
        <v>9</v>
      </c>
      <c r="S8" s="247"/>
      <c r="T8" s="248"/>
      <c r="U8" s="209" t="s">
        <v>10</v>
      </c>
      <c r="V8" s="244"/>
      <c r="W8" s="204"/>
    </row>
    <row r="9" spans="1:25" ht="16.5" customHeight="1" thickBot="1">
      <c r="A9" s="5"/>
      <c r="B9" s="172"/>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thickBo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98">
        <f>K10+K11+N10+N11+Q10+Q11+T10+T11</f>
        <v>0</v>
      </c>
      <c r="V10" s="198">
        <f>G10+U10</f>
        <v>0</v>
      </c>
      <c r="W10" s="211">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211"/>
    </row>
    <row r="12" spans="1:25" ht="20.100000000000001" customHeight="1" thickBot="1">
      <c r="A12" s="18"/>
      <c r="B12" s="186" t="s">
        <v>90</v>
      </c>
      <c r="C12" s="188"/>
      <c r="D12" s="190">
        <f>ROUNDDOWN(C12*25%,0)</f>
        <v>0</v>
      </c>
      <c r="E12" s="192"/>
      <c r="F12" s="194"/>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98">
        <f>K12+K13+N12+N13+Q12+Q13+T12+T13</f>
        <v>0</v>
      </c>
      <c r="V12" s="198">
        <f>G12+U12</f>
        <v>0</v>
      </c>
      <c r="W12" s="211">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211"/>
      <c r="X13" s="2"/>
      <c r="Y13" s="2"/>
    </row>
    <row r="14" spans="1:25" ht="20.100000000000001" customHeight="1" thickBot="1">
      <c r="B14" s="186" t="s">
        <v>89</v>
      </c>
      <c r="C14" s="188"/>
      <c r="D14" s="190">
        <f>ROUNDDOWN(C14*25%,0)</f>
        <v>0</v>
      </c>
      <c r="E14" s="192"/>
      <c r="F14" s="194"/>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98">
        <f t="shared" ref="U14:U32" si="4">K14+K15+N14+N15+Q14+Q15+T14+T15</f>
        <v>0</v>
      </c>
      <c r="V14" s="198">
        <f>G14+U14</f>
        <v>0</v>
      </c>
      <c r="W14" s="211">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211"/>
      <c r="X15" s="2"/>
      <c r="Y15" s="2"/>
    </row>
    <row r="16" spans="1:25" ht="20.100000000000001" customHeight="1" thickBot="1">
      <c r="B16" s="186" t="s">
        <v>91</v>
      </c>
      <c r="C16" s="188"/>
      <c r="D16" s="190">
        <f>ROUNDDOWN(C16*25%,0)</f>
        <v>0</v>
      </c>
      <c r="E16" s="192"/>
      <c r="F16" s="194"/>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98">
        <f t="shared" si="4"/>
        <v>0</v>
      </c>
      <c r="V16" s="198">
        <f>G16+U16</f>
        <v>0</v>
      </c>
      <c r="W16" s="211">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211"/>
      <c r="X17" s="2"/>
      <c r="Y17" s="2"/>
    </row>
    <row r="18" spans="2:25" ht="20.100000000000001" customHeight="1" thickBot="1">
      <c r="B18" s="186" t="s">
        <v>92</v>
      </c>
      <c r="C18" s="188"/>
      <c r="D18" s="190">
        <f>ROUNDDOWN(C18*25%,0)</f>
        <v>0</v>
      </c>
      <c r="E18" s="192"/>
      <c r="F18" s="194"/>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98">
        <f t="shared" si="4"/>
        <v>0</v>
      </c>
      <c r="V18" s="198">
        <f>G18+U18</f>
        <v>0</v>
      </c>
      <c r="W18" s="211">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211"/>
      <c r="X19" s="2"/>
      <c r="Y19" s="2"/>
    </row>
    <row r="20" spans="2:25" ht="20.100000000000001" customHeight="1" thickBot="1">
      <c r="B20" s="186" t="s">
        <v>93</v>
      </c>
      <c r="C20" s="188"/>
      <c r="D20" s="190">
        <f>ROUNDDOWN(C20*25%,0)</f>
        <v>0</v>
      </c>
      <c r="E20" s="192"/>
      <c r="F20" s="194"/>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98">
        <f t="shared" si="4"/>
        <v>0</v>
      </c>
      <c r="V20" s="198">
        <f>G20+U20</f>
        <v>0</v>
      </c>
      <c r="W20" s="211">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211"/>
      <c r="X21" s="2"/>
      <c r="Y21" s="2"/>
    </row>
    <row r="22" spans="2:25" ht="20.100000000000001" customHeight="1" thickBot="1">
      <c r="B22" s="186" t="s">
        <v>94</v>
      </c>
      <c r="C22" s="212"/>
      <c r="D22" s="190">
        <f>ROUNDDOWN(C22*25%,0)</f>
        <v>0</v>
      </c>
      <c r="E22" s="214"/>
      <c r="F22" s="216"/>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98">
        <f t="shared" si="4"/>
        <v>0</v>
      </c>
      <c r="V22" s="198">
        <f>G22+U22</f>
        <v>0</v>
      </c>
      <c r="W22" s="211">
        <f>D22+G22+U22</f>
        <v>0</v>
      </c>
      <c r="X22" s="2"/>
      <c r="Y22" s="2"/>
    </row>
    <row r="23" spans="2:25" ht="20.100000000000001" customHeight="1" thickBot="1">
      <c r="B23" s="187"/>
      <c r="C23" s="213"/>
      <c r="D23" s="191"/>
      <c r="E23" s="215"/>
      <c r="F23" s="217"/>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550</v>
      </c>
      <c r="P23" s="110"/>
      <c r="Q23" s="17">
        <f t="shared" ref="Q23" si="10">O23*P23</f>
        <v>0</v>
      </c>
      <c r="R23" s="105">
        <v>0</v>
      </c>
      <c r="S23" s="110"/>
      <c r="T23" s="17">
        <f>R23*S23</f>
        <v>0</v>
      </c>
      <c r="U23" s="199"/>
      <c r="V23" s="199"/>
      <c r="W23" s="211"/>
      <c r="X23" s="2"/>
      <c r="Y23" s="2"/>
    </row>
    <row r="24" spans="2:25" ht="20.100000000000001" customHeight="1" thickBot="1">
      <c r="B24" s="186" t="s">
        <v>95</v>
      </c>
      <c r="C24" s="212"/>
      <c r="D24" s="190">
        <f>ROUNDDOWN(C24*25%,0)</f>
        <v>0</v>
      </c>
      <c r="E24" s="214"/>
      <c r="F24" s="216"/>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98">
        <f t="shared" si="4"/>
        <v>0</v>
      </c>
      <c r="V24" s="198">
        <f>G24+U24</f>
        <v>0</v>
      </c>
      <c r="W24" s="211">
        <f>D24+G24+U24</f>
        <v>0</v>
      </c>
      <c r="X24" s="2"/>
      <c r="Y24" s="2"/>
    </row>
    <row r="25" spans="2:25" ht="20.100000000000001" customHeight="1" thickBot="1">
      <c r="B25" s="187"/>
      <c r="C25" s="213"/>
      <c r="D25" s="191"/>
      <c r="E25" s="215"/>
      <c r="F25" s="217"/>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550</v>
      </c>
      <c r="P25" s="110"/>
      <c r="Q25" s="17">
        <f t="shared" ref="Q25" si="16">O25*P25</f>
        <v>0</v>
      </c>
      <c r="R25" s="105">
        <v>0</v>
      </c>
      <c r="S25" s="110"/>
      <c r="T25" s="17">
        <f>R25*S25</f>
        <v>0</v>
      </c>
      <c r="U25" s="199"/>
      <c r="V25" s="199"/>
      <c r="W25" s="211"/>
      <c r="X25" s="2"/>
      <c r="Y25" s="2"/>
    </row>
    <row r="26" spans="2:25" ht="20.100000000000001" customHeight="1" thickBot="1">
      <c r="B26" s="186" t="s">
        <v>96</v>
      </c>
      <c r="C26" s="212"/>
      <c r="D26" s="190">
        <f>ROUNDDOWN(C26*25%,0)</f>
        <v>0</v>
      </c>
      <c r="E26" s="214"/>
      <c r="F26" s="216"/>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98">
        <f t="shared" si="4"/>
        <v>0</v>
      </c>
      <c r="V26" s="198">
        <f>G26+U26</f>
        <v>0</v>
      </c>
      <c r="W26" s="211">
        <f>D26+G26+U26</f>
        <v>0</v>
      </c>
      <c r="X26" s="2"/>
      <c r="Y26" s="2"/>
    </row>
    <row r="27" spans="2:25" ht="20.100000000000001" customHeight="1" thickBot="1">
      <c r="B27" s="187"/>
      <c r="C27" s="213"/>
      <c r="D27" s="191"/>
      <c r="E27" s="215"/>
      <c r="F27" s="217"/>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550</v>
      </c>
      <c r="P27" s="110"/>
      <c r="Q27" s="17">
        <f>O27*P27</f>
        <v>0</v>
      </c>
      <c r="R27" s="105">
        <v>0</v>
      </c>
      <c r="S27" s="110"/>
      <c r="T27" s="17">
        <f>R27*S27</f>
        <v>0</v>
      </c>
      <c r="U27" s="199"/>
      <c r="V27" s="199"/>
      <c r="W27" s="211"/>
      <c r="X27" s="2"/>
      <c r="Y27" s="2"/>
    </row>
    <row r="28" spans="2:25" ht="20.100000000000001" customHeight="1" thickBot="1">
      <c r="B28" s="186" t="s">
        <v>97</v>
      </c>
      <c r="C28" s="212"/>
      <c r="D28" s="190">
        <f>ROUNDDOWN(C28*25%,0)</f>
        <v>0</v>
      </c>
      <c r="E28" s="214"/>
      <c r="F28" s="216"/>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98">
        <f t="shared" si="4"/>
        <v>0</v>
      </c>
      <c r="V28" s="198">
        <f>G28+U28</f>
        <v>0</v>
      </c>
      <c r="W28" s="211">
        <f>D28+G28+U28</f>
        <v>0</v>
      </c>
      <c r="X28" s="2"/>
      <c r="Y28" s="2"/>
    </row>
    <row r="29" spans="2:25" ht="20.100000000000001" customHeight="1" thickBot="1">
      <c r="B29" s="187"/>
      <c r="C29" s="213"/>
      <c r="D29" s="191"/>
      <c r="E29" s="215"/>
      <c r="F29" s="217"/>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550</v>
      </c>
      <c r="P29" s="110"/>
      <c r="Q29" s="17">
        <f t="shared" ref="Q29" si="24">O29*P29</f>
        <v>0</v>
      </c>
      <c r="R29" s="105">
        <v>0</v>
      </c>
      <c r="S29" s="110"/>
      <c r="T29" s="17">
        <f>R29*S29</f>
        <v>0</v>
      </c>
      <c r="U29" s="199"/>
      <c r="V29" s="199"/>
      <c r="W29" s="211"/>
      <c r="X29" s="2"/>
      <c r="Y29" s="2"/>
    </row>
    <row r="30" spans="2:25" ht="20.100000000000001" customHeight="1" thickBot="1">
      <c r="B30" s="186" t="s">
        <v>98</v>
      </c>
      <c r="C30" s="212"/>
      <c r="D30" s="190">
        <f>ROUNDDOWN(C30*25%,0)</f>
        <v>0</v>
      </c>
      <c r="E30" s="214"/>
      <c r="F30" s="216"/>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98">
        <f t="shared" si="4"/>
        <v>0</v>
      </c>
      <c r="V30" s="198">
        <f>G30+U30</f>
        <v>0</v>
      </c>
      <c r="W30" s="211">
        <f>D30+G30+U30</f>
        <v>0</v>
      </c>
      <c r="X30" s="2"/>
      <c r="Y30" s="2"/>
    </row>
    <row r="31" spans="2:25" ht="20.100000000000001" customHeight="1" thickBot="1">
      <c r="B31" s="187"/>
      <c r="C31" s="213"/>
      <c r="D31" s="191"/>
      <c r="E31" s="215"/>
      <c r="F31" s="217"/>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550</v>
      </c>
      <c r="P31" s="110"/>
      <c r="Q31" s="17">
        <f t="shared" ref="Q31" si="30">O31*P31</f>
        <v>0</v>
      </c>
      <c r="R31" s="105">
        <v>0</v>
      </c>
      <c r="S31" s="110"/>
      <c r="T31" s="17">
        <f>R31*S31</f>
        <v>0</v>
      </c>
      <c r="U31" s="199"/>
      <c r="V31" s="199"/>
      <c r="W31" s="211"/>
      <c r="X31" s="2"/>
      <c r="Y31" s="2"/>
    </row>
    <row r="32" spans="2:25" ht="20.100000000000001" customHeight="1" thickBot="1">
      <c r="B32" s="186" t="s">
        <v>99</v>
      </c>
      <c r="C32" s="212"/>
      <c r="D32" s="190">
        <f>ROUNDDOWN(C32*25%,0)</f>
        <v>0</v>
      </c>
      <c r="E32" s="214"/>
      <c r="F32" s="216"/>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98">
        <f t="shared" si="4"/>
        <v>0</v>
      </c>
      <c r="V32" s="198">
        <f>G32+U32</f>
        <v>0</v>
      </c>
      <c r="W32" s="211">
        <f>D32+G32+U32</f>
        <v>0</v>
      </c>
      <c r="X32" s="2"/>
      <c r="Y32" s="2"/>
    </row>
    <row r="33" spans="2:25" ht="20.100000000000001" customHeight="1" thickBot="1">
      <c r="B33" s="187"/>
      <c r="C33" s="213"/>
      <c r="D33" s="191"/>
      <c r="E33" s="215"/>
      <c r="F33" s="217"/>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550</v>
      </c>
      <c r="P33" s="110"/>
      <c r="Q33" s="17">
        <f t="shared" ref="Q33" si="36">O33*P33</f>
        <v>0</v>
      </c>
      <c r="R33" s="105">
        <v>0</v>
      </c>
      <c r="S33" s="110"/>
      <c r="T33" s="17">
        <f>R33*S33</f>
        <v>0</v>
      </c>
      <c r="U33" s="199"/>
      <c r="V33" s="199"/>
      <c r="W33" s="211"/>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223" t="s">
        <v>52</v>
      </c>
      <c r="N36" s="226" t="s">
        <v>35</v>
      </c>
      <c r="O36" s="78" t="s">
        <v>53</v>
      </c>
      <c r="P36" s="229" t="s">
        <v>54</v>
      </c>
      <c r="Q36" s="230"/>
      <c r="R36" s="231"/>
      <c r="S36" s="232" t="s">
        <v>55</v>
      </c>
      <c r="T36" s="78" t="s">
        <v>56</v>
      </c>
      <c r="U36" s="229" t="s">
        <v>54</v>
      </c>
      <c r="V36" s="230"/>
      <c r="W36" s="231"/>
      <c r="X36" s="2"/>
      <c r="Y36" s="2"/>
    </row>
    <row r="37" spans="2:25" ht="28.5" customHeight="1" thickBot="1">
      <c r="B37" s="166" t="s">
        <v>51</v>
      </c>
      <c r="C37" s="137" t="s">
        <v>44</v>
      </c>
      <c r="D37" s="71" t="s">
        <v>42</v>
      </c>
      <c r="E37" s="72" t="s">
        <v>43</v>
      </c>
      <c r="F37" s="73" t="s">
        <v>45</v>
      </c>
      <c r="G37" s="136" t="s">
        <v>102</v>
      </c>
      <c r="H37" s="2"/>
      <c r="I37" s="2"/>
      <c r="J37" s="2"/>
      <c r="K37" s="2"/>
      <c r="L37" s="2"/>
      <c r="M37" s="224"/>
      <c r="N37" s="227"/>
      <c r="O37" s="79"/>
      <c r="P37" s="80"/>
      <c r="Q37" s="81"/>
      <c r="R37" s="82"/>
      <c r="S37" s="233"/>
      <c r="T37" s="79"/>
      <c r="U37" s="80"/>
      <c r="V37" s="81"/>
      <c r="W37" s="82"/>
      <c r="X37" s="2"/>
      <c r="Y37" s="2"/>
    </row>
    <row r="38" spans="2:25" ht="32.25" customHeight="1" thickBot="1">
      <c r="B38" s="167"/>
      <c r="C38" s="111">
        <f>SUM(D10:D20)*2</f>
        <v>0</v>
      </c>
      <c r="D38" s="111">
        <f>SUM(G10:G20)*2</f>
        <v>0</v>
      </c>
      <c r="E38" s="111">
        <f>SUM(U10:U20)*2</f>
        <v>0</v>
      </c>
      <c r="F38" s="111">
        <f>SUM(V10:V20)*2</f>
        <v>0</v>
      </c>
      <c r="G38" s="111">
        <f>SUM(W10:W20)*2</f>
        <v>0</v>
      </c>
      <c r="I38" s="68"/>
      <c r="L38" s="68"/>
      <c r="M38" s="224"/>
      <c r="N38" s="228"/>
      <c r="O38" s="83"/>
      <c r="P38" s="84"/>
      <c r="Q38" s="85"/>
      <c r="R38" s="86"/>
      <c r="S38" s="234"/>
      <c r="T38" s="83"/>
      <c r="U38" s="84"/>
      <c r="V38" s="85"/>
      <c r="W38" s="86"/>
    </row>
    <row r="39" spans="2:25" ht="9.75" customHeight="1" thickBot="1">
      <c r="M39" s="224"/>
      <c r="N39" s="226" t="s">
        <v>57</v>
      </c>
      <c r="O39" s="78" t="s">
        <v>56</v>
      </c>
      <c r="P39" s="229" t="s">
        <v>54</v>
      </c>
      <c r="Q39" s="230"/>
      <c r="R39" s="231"/>
      <c r="S39" s="232" t="s">
        <v>58</v>
      </c>
      <c r="T39" s="78" t="s">
        <v>56</v>
      </c>
      <c r="U39" s="229" t="s">
        <v>54</v>
      </c>
      <c r="V39" s="230"/>
      <c r="W39" s="231"/>
    </row>
    <row r="40" spans="2:25" ht="28.5" customHeight="1" thickBot="1">
      <c r="B40" s="251" t="s">
        <v>104</v>
      </c>
      <c r="C40" s="139" t="s">
        <v>44</v>
      </c>
      <c r="D40" s="123" t="s">
        <v>42</v>
      </c>
      <c r="E40" s="124" t="s">
        <v>43</v>
      </c>
      <c r="F40" s="125" t="s">
        <v>45</v>
      </c>
      <c r="G40" s="140" t="s">
        <v>102</v>
      </c>
      <c r="H40" s="2"/>
      <c r="I40" s="2"/>
      <c r="J40" s="2"/>
      <c r="K40" s="2"/>
      <c r="L40" s="2"/>
      <c r="M40" s="224"/>
      <c r="N40" s="227"/>
      <c r="O40" s="94"/>
      <c r="P40" s="95"/>
      <c r="Q40" s="96"/>
      <c r="R40" s="97"/>
      <c r="S40" s="227"/>
      <c r="T40" s="94"/>
      <c r="U40" s="95"/>
      <c r="V40" s="96"/>
      <c r="W40" s="97"/>
      <c r="X40" s="2"/>
      <c r="Y40" s="2"/>
    </row>
    <row r="41" spans="2:25" ht="32.25" customHeight="1" thickBot="1">
      <c r="B41" s="252"/>
      <c r="C41" s="122">
        <f>SUM(D10:D32)</f>
        <v>0</v>
      </c>
      <c r="D41" s="122">
        <f>SUM(G10:G32)</f>
        <v>0</v>
      </c>
      <c r="E41" s="122">
        <f>SUM(U10:U32)</f>
        <v>0</v>
      </c>
      <c r="F41" s="122">
        <f>SUM(V10:V32)</f>
        <v>0</v>
      </c>
      <c r="G41" s="122">
        <f>SUM(W10:W32)</f>
        <v>0</v>
      </c>
      <c r="I41" s="68"/>
      <c r="L41" s="68"/>
      <c r="M41" s="225"/>
      <c r="N41" s="228"/>
      <c r="O41" s="98"/>
      <c r="P41" s="99"/>
      <c r="Q41" s="100"/>
      <c r="R41" s="101"/>
      <c r="S41" s="228"/>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KvBVWUhpgovjQy5IBrI0+b1krwH+1mFTVu/GwHQPg9AloGqKsdzNcka9Mldi9zWgrjGVfr9dSXnLPYw6hYYaDw==" saltValue="AvPEuVqYDn0iz+L7p+PKng==" spinCount="100000" sheet="1" formatCells="0" selectLockedCells="1"/>
  <mergeCells count="137">
    <mergeCell ref="O1:W2"/>
    <mergeCell ref="C4:D4"/>
    <mergeCell ref="I4:K4"/>
    <mergeCell ref="O4:P5"/>
    <mergeCell ref="Q4:W5"/>
    <mergeCell ref="C5:E5"/>
    <mergeCell ref="I5:M5"/>
    <mergeCell ref="M36:M41"/>
    <mergeCell ref="N36:N38"/>
    <mergeCell ref="P36:R36"/>
    <mergeCell ref="S36:S38"/>
    <mergeCell ref="U36:W36"/>
    <mergeCell ref="N39:N41"/>
    <mergeCell ref="P39:R39"/>
    <mergeCell ref="S39:S41"/>
    <mergeCell ref="U39:W39"/>
    <mergeCell ref="W30:W31"/>
    <mergeCell ref="V28:V29"/>
    <mergeCell ref="W28:W29"/>
    <mergeCell ref="W26:W27"/>
    <mergeCell ref="V24:V25"/>
    <mergeCell ref="W24:W25"/>
    <mergeCell ref="U22:U23"/>
    <mergeCell ref="V22:V23"/>
    <mergeCell ref="B32:B33"/>
    <mergeCell ref="C32:C33"/>
    <mergeCell ref="D32:D33"/>
    <mergeCell ref="E32:E33"/>
    <mergeCell ref="F32:F33"/>
    <mergeCell ref="G32:G33"/>
    <mergeCell ref="U32:U33"/>
    <mergeCell ref="V32:V33"/>
    <mergeCell ref="W32:W33"/>
    <mergeCell ref="B30:B31"/>
    <mergeCell ref="C30:C31"/>
    <mergeCell ref="D30:D31"/>
    <mergeCell ref="E30:E31"/>
    <mergeCell ref="F30:F31"/>
    <mergeCell ref="G30:G31"/>
    <mergeCell ref="U30:U31"/>
    <mergeCell ref="V30:V31"/>
    <mergeCell ref="U26:U27"/>
    <mergeCell ref="V26:V27"/>
    <mergeCell ref="B28:B29"/>
    <mergeCell ref="C28:C29"/>
    <mergeCell ref="D28:D29"/>
    <mergeCell ref="E28:E29"/>
    <mergeCell ref="F28:F29"/>
    <mergeCell ref="G28:G29"/>
    <mergeCell ref="U28:U29"/>
    <mergeCell ref="B26:B27"/>
    <mergeCell ref="C26:C27"/>
    <mergeCell ref="D26:D27"/>
    <mergeCell ref="E26:E27"/>
    <mergeCell ref="F26:F27"/>
    <mergeCell ref="G26:G27"/>
    <mergeCell ref="D20:D21"/>
    <mergeCell ref="E20:E21"/>
    <mergeCell ref="F20:F21"/>
    <mergeCell ref="G20:G21"/>
    <mergeCell ref="U20:U21"/>
    <mergeCell ref="V20:V21"/>
    <mergeCell ref="W20:W21"/>
    <mergeCell ref="W22:W23"/>
    <mergeCell ref="B24:B25"/>
    <mergeCell ref="C24:C25"/>
    <mergeCell ref="D24:D25"/>
    <mergeCell ref="E24:E25"/>
    <mergeCell ref="F24:F25"/>
    <mergeCell ref="G24:G25"/>
    <mergeCell ref="U24:U25"/>
    <mergeCell ref="B22:B23"/>
    <mergeCell ref="C22:C23"/>
    <mergeCell ref="D22:D23"/>
    <mergeCell ref="E22:E23"/>
    <mergeCell ref="F22:F23"/>
    <mergeCell ref="G22:G23"/>
    <mergeCell ref="V16:V17"/>
    <mergeCell ref="W16:W17"/>
    <mergeCell ref="B18:B19"/>
    <mergeCell ref="C18:C19"/>
    <mergeCell ref="D18:D19"/>
    <mergeCell ref="E18:E19"/>
    <mergeCell ref="F18:F19"/>
    <mergeCell ref="G18:G19"/>
    <mergeCell ref="U18:U19"/>
    <mergeCell ref="V18:V19"/>
    <mergeCell ref="W18:W19"/>
    <mergeCell ref="V12:V13"/>
    <mergeCell ref="W12:W13"/>
    <mergeCell ref="B14:B15"/>
    <mergeCell ref="C14:C15"/>
    <mergeCell ref="D14:D15"/>
    <mergeCell ref="E14:E15"/>
    <mergeCell ref="F14:F15"/>
    <mergeCell ref="G14:G15"/>
    <mergeCell ref="U14:U15"/>
    <mergeCell ref="V14:V15"/>
    <mergeCell ref="W14:W15"/>
    <mergeCell ref="V7:V9"/>
    <mergeCell ref="W7:W9"/>
    <mergeCell ref="I8:K8"/>
    <mergeCell ref="L8:N8"/>
    <mergeCell ref="O8:Q8"/>
    <mergeCell ref="R8:T8"/>
    <mergeCell ref="U8:U9"/>
    <mergeCell ref="D10:D11"/>
    <mergeCell ref="E10:E11"/>
    <mergeCell ref="F10:F11"/>
    <mergeCell ref="G10:G11"/>
    <mergeCell ref="U10:U11"/>
    <mergeCell ref="V10:V11"/>
    <mergeCell ref="W10:W11"/>
    <mergeCell ref="B40:B41"/>
    <mergeCell ref="B37:B38"/>
    <mergeCell ref="B7:B9"/>
    <mergeCell ref="C7:D8"/>
    <mergeCell ref="E7:G8"/>
    <mergeCell ref="I7:U7"/>
    <mergeCell ref="B10:B11"/>
    <mergeCell ref="B12:B13"/>
    <mergeCell ref="C12:C13"/>
    <mergeCell ref="D12:D13"/>
    <mergeCell ref="E12:E13"/>
    <mergeCell ref="F12:F13"/>
    <mergeCell ref="C10:C11"/>
    <mergeCell ref="G12:G13"/>
    <mergeCell ref="U12:U13"/>
    <mergeCell ref="B16:B17"/>
    <mergeCell ref="C16:C17"/>
    <mergeCell ref="D16:D17"/>
    <mergeCell ref="E16:E17"/>
    <mergeCell ref="F16:F17"/>
    <mergeCell ref="G16:G17"/>
    <mergeCell ref="U16:U17"/>
    <mergeCell ref="B20:B21"/>
    <mergeCell ref="C20:C21"/>
  </mergeCells>
  <phoneticPr fontId="2"/>
  <dataValidations count="4">
    <dataValidation type="list" allowBlank="1" showDropDown="1" showInputMessage="1" showErrorMessage="1" sqref="E10:E21" xr:uid="{5553D60A-5628-4689-9858-D6943CEF69FF}">
      <formula1>INDIRECT($AB$2)</formula1>
    </dataValidation>
    <dataValidation type="list" allowBlank="1" showInputMessage="1" showErrorMessage="1" sqref="R10 R12 R14 R16 R18 R20 R22 R24 R26 R28 R30 R32" xr:uid="{A58D760C-0FC7-4A20-AF20-A3FD45809654}">
      <formula1>"0,430"</formula1>
    </dataValidation>
    <dataValidation type="list" allowBlank="1" showInputMessage="1" showErrorMessage="1" sqref="L10 L12 L14 L16 L18 L20 L22 L24 L26 L28 L30 L32" xr:uid="{443365A2-575F-4C59-8E6E-9B0B50DA4AE8}">
      <formula1>"550,1370"</formula1>
    </dataValidation>
    <dataValidation type="list" allowBlank="1" showInputMessage="1" showErrorMessage="1" sqref="I10 I12 I14 I16 I18 I20 I22 I24 I26 I28 I30 I32" xr:uid="{33089371-756D-43C8-9D92-4AA79E9698C8}">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B1B7E70-4C51-4F59-AA52-3697576B48B3}">
          <x14:formula1>
            <xm:f>INDIRECT('1氏名'!$AF$2:$AG$2)</xm:f>
          </x14:formula1>
          <xm:sqref>O18 O20 O22 O24 O26 O28 O30 O32 O10 O12 O14 O16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tabColor rgb="FF00FF99"/>
    <pageSetUpPr fitToPage="1"/>
  </sheetPr>
  <dimension ref="A1:Y75"/>
  <sheetViews>
    <sheetView view="pageBreakPreview" zoomScale="70" zoomScaleNormal="100" zoomScaleSheetLayoutView="7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236" t="s">
        <v>103</v>
      </c>
      <c r="P1" s="236"/>
      <c r="Q1" s="236"/>
      <c r="R1" s="236"/>
      <c r="S1" s="236"/>
      <c r="T1" s="236"/>
      <c r="U1" s="236"/>
      <c r="V1" s="236"/>
      <c r="W1" s="236"/>
    </row>
    <row r="2" spans="1:25" ht="20.100000000000001" customHeight="1">
      <c r="A2" s="1" t="s">
        <v>0</v>
      </c>
      <c r="O2" s="236"/>
      <c r="P2" s="236"/>
      <c r="Q2" s="236"/>
      <c r="R2" s="236"/>
      <c r="S2" s="236"/>
      <c r="T2" s="236"/>
      <c r="U2" s="236"/>
      <c r="V2" s="236"/>
      <c r="W2" s="236"/>
    </row>
    <row r="3" spans="1:25" ht="9.9" customHeight="1">
      <c r="X3" s="4"/>
    </row>
    <row r="4" spans="1:25" ht="20.100000000000001" customHeight="1">
      <c r="B4" s="4" t="s">
        <v>62</v>
      </c>
      <c r="C4" s="235"/>
      <c r="D4" s="235"/>
      <c r="H4" s="4" t="s">
        <v>63</v>
      </c>
      <c r="I4" s="240">
        <f>'1氏名'!I4</f>
        <v>0</v>
      </c>
      <c r="J4" s="240"/>
      <c r="K4" s="240"/>
      <c r="O4" s="239" t="s">
        <v>67</v>
      </c>
      <c r="P4" s="239"/>
      <c r="Q4" s="241">
        <f>'1氏名'!Q4</f>
        <v>0</v>
      </c>
      <c r="R4" s="241"/>
      <c r="S4" s="241"/>
      <c r="T4" s="241"/>
      <c r="U4" s="241"/>
      <c r="V4" s="241"/>
      <c r="W4" s="241"/>
    </row>
    <row r="5" spans="1:25" ht="20.100000000000001" customHeight="1">
      <c r="B5" s="3" t="s">
        <v>73</v>
      </c>
      <c r="C5" s="238"/>
      <c r="D5" s="238"/>
      <c r="E5" s="238"/>
      <c r="F5" s="77"/>
      <c r="H5" s="4" t="s">
        <v>64</v>
      </c>
      <c r="I5" s="242">
        <f>'1氏名'!I5</f>
        <v>0</v>
      </c>
      <c r="J5" s="242"/>
      <c r="K5" s="242"/>
      <c r="L5" s="242"/>
      <c r="M5" s="242"/>
      <c r="N5" s="4"/>
      <c r="O5" s="239"/>
      <c r="P5" s="239"/>
      <c r="Q5" s="241"/>
      <c r="R5" s="241"/>
      <c r="S5" s="241"/>
      <c r="T5" s="241"/>
      <c r="U5" s="241"/>
      <c r="V5" s="241"/>
      <c r="W5" s="241"/>
      <c r="X5" s="4"/>
      <c r="Y5" s="4"/>
    </row>
    <row r="6" spans="1:25" ht="9.9" customHeight="1" thickBot="1"/>
    <row r="7" spans="1:25" ht="54.75" customHeight="1" thickBot="1">
      <c r="A7" s="5"/>
      <c r="B7" s="170" t="s">
        <v>26</v>
      </c>
      <c r="C7" s="173" t="s">
        <v>38</v>
      </c>
      <c r="D7" s="174"/>
      <c r="E7" s="177" t="s">
        <v>75</v>
      </c>
      <c r="F7" s="178"/>
      <c r="G7" s="179"/>
      <c r="H7" s="64"/>
      <c r="I7" s="249" t="s">
        <v>3</v>
      </c>
      <c r="J7" s="249"/>
      <c r="K7" s="249"/>
      <c r="L7" s="249"/>
      <c r="M7" s="249"/>
      <c r="N7" s="249"/>
      <c r="O7" s="249"/>
      <c r="P7" s="249"/>
      <c r="Q7" s="249"/>
      <c r="R7" s="249"/>
      <c r="S7" s="249"/>
      <c r="T7" s="249"/>
      <c r="U7" s="250"/>
      <c r="V7" s="243" t="s">
        <v>4</v>
      </c>
      <c r="W7" s="203" t="s">
        <v>5</v>
      </c>
    </row>
    <row r="8" spans="1:25" ht="16.5" customHeight="1" thickBot="1">
      <c r="A8" s="5"/>
      <c r="B8" s="171"/>
      <c r="C8" s="175"/>
      <c r="D8" s="176"/>
      <c r="E8" s="180"/>
      <c r="F8" s="181"/>
      <c r="G8" s="182"/>
      <c r="H8" s="62"/>
      <c r="I8" s="206" t="s">
        <v>7</v>
      </c>
      <c r="J8" s="207"/>
      <c r="K8" s="208"/>
      <c r="L8" s="206" t="s">
        <v>46</v>
      </c>
      <c r="M8" s="207"/>
      <c r="N8" s="208"/>
      <c r="O8" s="246" t="s">
        <v>8</v>
      </c>
      <c r="P8" s="247"/>
      <c r="Q8" s="248"/>
      <c r="R8" s="246" t="s">
        <v>9</v>
      </c>
      <c r="S8" s="247"/>
      <c r="T8" s="248"/>
      <c r="U8" s="209" t="s">
        <v>10</v>
      </c>
      <c r="V8" s="244"/>
      <c r="W8" s="204"/>
    </row>
    <row r="9" spans="1:25" ht="16.5" customHeight="1" thickBot="1">
      <c r="A9" s="5"/>
      <c r="B9" s="172"/>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0"/>
      <c r="V9" s="245"/>
      <c r="W9" s="205"/>
    </row>
    <row r="10" spans="1:25" ht="18.75" customHeight="1" thickBot="1">
      <c r="A10" s="14"/>
      <c r="B10" s="186" t="s">
        <v>88</v>
      </c>
      <c r="C10" s="222"/>
      <c r="D10" s="190">
        <f>ROUNDDOWN(C10*25%,0)</f>
        <v>0</v>
      </c>
      <c r="E10" s="192"/>
      <c r="F10" s="194"/>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98">
        <f>K10+K11+N10+N11+Q10+Q11+T10+T11</f>
        <v>0</v>
      </c>
      <c r="V10" s="198">
        <f>G10+U10</f>
        <v>0</v>
      </c>
      <c r="W10" s="211">
        <f>D10+G10+U10</f>
        <v>0</v>
      </c>
    </row>
    <row r="11" spans="1:25" ht="18.75" customHeight="1" thickBot="1">
      <c r="A11" s="14"/>
      <c r="B11" s="187"/>
      <c r="C11" s="189"/>
      <c r="D11" s="191"/>
      <c r="E11" s="193"/>
      <c r="F11" s="195"/>
      <c r="G11" s="197"/>
      <c r="H11" s="61" t="s">
        <v>35</v>
      </c>
      <c r="I11" s="105">
        <v>880</v>
      </c>
      <c r="J11" s="45"/>
      <c r="K11" s="17">
        <f>I11*J11</f>
        <v>0</v>
      </c>
      <c r="L11" s="105">
        <v>550</v>
      </c>
      <c r="M11" s="47"/>
      <c r="N11" s="17">
        <f>L11*M11</f>
        <v>0</v>
      </c>
      <c r="O11" s="105">
        <f>IF(OR(Q4="介護老人福祉施設サービス",Q4="短期入所生活介護",Q4="介護予防短期入所生活介護"),380,550)</f>
        <v>550</v>
      </c>
      <c r="P11" s="47"/>
      <c r="Q11" s="17">
        <f>O11*P11</f>
        <v>0</v>
      </c>
      <c r="R11" s="105">
        <v>0</v>
      </c>
      <c r="S11" s="47"/>
      <c r="T11" s="17">
        <f>R11*S11</f>
        <v>0</v>
      </c>
      <c r="U11" s="199"/>
      <c r="V11" s="199"/>
      <c r="W11" s="211"/>
    </row>
    <row r="12" spans="1:25" ht="20.100000000000001" customHeight="1" thickBot="1">
      <c r="A12" s="18"/>
      <c r="B12" s="186" t="s">
        <v>90</v>
      </c>
      <c r="C12" s="188"/>
      <c r="D12" s="190">
        <f>ROUNDDOWN(C12*25%,0)</f>
        <v>0</v>
      </c>
      <c r="E12" s="192"/>
      <c r="F12" s="194"/>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98">
        <f>K12+K13+N12+N13+Q12+Q13+T12+T13</f>
        <v>0</v>
      </c>
      <c r="V12" s="198">
        <f>G12+U12</f>
        <v>0</v>
      </c>
      <c r="W12" s="211">
        <f>D12+G12+U12</f>
        <v>0</v>
      </c>
    </row>
    <row r="13" spans="1:25" ht="20.100000000000001" customHeight="1" thickBot="1">
      <c r="B13" s="187"/>
      <c r="C13" s="189"/>
      <c r="D13" s="191"/>
      <c r="E13" s="193"/>
      <c r="F13" s="195"/>
      <c r="G13" s="197"/>
      <c r="H13" s="61" t="s">
        <v>35</v>
      </c>
      <c r="I13" s="105">
        <v>880</v>
      </c>
      <c r="J13" s="45"/>
      <c r="K13" s="17">
        <f>I13*J13</f>
        <v>0</v>
      </c>
      <c r="L13" s="105">
        <v>550</v>
      </c>
      <c r="M13" s="47"/>
      <c r="N13" s="17">
        <f>L13*M13</f>
        <v>0</v>
      </c>
      <c r="O13" s="105">
        <f>IF(OR(Q4="介護老人福祉施設サービス",Q4="短期入所生活介護",Q4="介護予防短期入所生活介護"),380,550)</f>
        <v>550</v>
      </c>
      <c r="P13" s="47"/>
      <c r="Q13" s="17">
        <f>O13*P13</f>
        <v>0</v>
      </c>
      <c r="R13" s="105">
        <v>0</v>
      </c>
      <c r="S13" s="47"/>
      <c r="T13" s="17">
        <f>R13*S13</f>
        <v>0</v>
      </c>
      <c r="U13" s="199"/>
      <c r="V13" s="199"/>
      <c r="W13" s="211"/>
      <c r="X13" s="2"/>
      <c r="Y13" s="2"/>
    </row>
    <row r="14" spans="1:25" ht="20.100000000000001" customHeight="1" thickBot="1">
      <c r="B14" s="186" t="s">
        <v>89</v>
      </c>
      <c r="C14" s="188"/>
      <c r="D14" s="190">
        <f>ROUNDDOWN(C14*25%,0)</f>
        <v>0</v>
      </c>
      <c r="E14" s="192"/>
      <c r="F14" s="194"/>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98">
        <f t="shared" ref="U14:U32" si="4">K14+K15+N14+N15+Q14+Q15+T14+T15</f>
        <v>0</v>
      </c>
      <c r="V14" s="198">
        <f>G14+U14</f>
        <v>0</v>
      </c>
      <c r="W14" s="211">
        <f>D14+G14+U14</f>
        <v>0</v>
      </c>
      <c r="X14" s="2"/>
      <c r="Y14" s="2"/>
    </row>
    <row r="15" spans="1:25" ht="20.100000000000001" customHeight="1" thickBot="1">
      <c r="B15" s="187"/>
      <c r="C15" s="189"/>
      <c r="D15" s="191"/>
      <c r="E15" s="193"/>
      <c r="F15" s="195"/>
      <c r="G15" s="197"/>
      <c r="H15" s="61" t="s">
        <v>35</v>
      </c>
      <c r="I15" s="105">
        <v>880</v>
      </c>
      <c r="J15" s="45"/>
      <c r="K15" s="17">
        <f>I15*J15</f>
        <v>0</v>
      </c>
      <c r="L15" s="105">
        <v>550</v>
      </c>
      <c r="M15" s="47"/>
      <c r="N15" s="17">
        <f>L15*M15</f>
        <v>0</v>
      </c>
      <c r="O15" s="105">
        <f>IF(OR(Q4="介護老人福祉施設サービス",Q4="短期入所生活介護",Q4="介護予防短期入所生活介護"),380,550)</f>
        <v>550</v>
      </c>
      <c r="P15" s="47"/>
      <c r="Q15" s="17">
        <f>O15*P15</f>
        <v>0</v>
      </c>
      <c r="R15" s="105">
        <v>0</v>
      </c>
      <c r="S15" s="47"/>
      <c r="T15" s="17">
        <f>R15*S15</f>
        <v>0</v>
      </c>
      <c r="U15" s="199"/>
      <c r="V15" s="199"/>
      <c r="W15" s="211"/>
      <c r="X15" s="2"/>
      <c r="Y15" s="2"/>
    </row>
    <row r="16" spans="1:25" ht="20.100000000000001" customHeight="1" thickBot="1">
      <c r="B16" s="186" t="s">
        <v>91</v>
      </c>
      <c r="C16" s="188"/>
      <c r="D16" s="190">
        <f>ROUNDDOWN(C16*25%,0)</f>
        <v>0</v>
      </c>
      <c r="E16" s="192"/>
      <c r="F16" s="194"/>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98">
        <f t="shared" si="4"/>
        <v>0</v>
      </c>
      <c r="V16" s="198">
        <f>G16+U16</f>
        <v>0</v>
      </c>
      <c r="W16" s="211">
        <f>D16+G16+U16</f>
        <v>0</v>
      </c>
      <c r="X16" s="2"/>
      <c r="Y16" s="2"/>
    </row>
    <row r="17" spans="2:25" ht="20.100000000000001" customHeight="1" thickBot="1">
      <c r="B17" s="187"/>
      <c r="C17" s="189"/>
      <c r="D17" s="191"/>
      <c r="E17" s="193"/>
      <c r="F17" s="195"/>
      <c r="G17" s="197"/>
      <c r="H17" s="61" t="s">
        <v>35</v>
      </c>
      <c r="I17" s="105">
        <v>880</v>
      </c>
      <c r="J17" s="45"/>
      <c r="K17" s="17">
        <f>I17*J17</f>
        <v>0</v>
      </c>
      <c r="L17" s="105">
        <v>550</v>
      </c>
      <c r="M17" s="47"/>
      <c r="N17" s="17">
        <f>L17*M17</f>
        <v>0</v>
      </c>
      <c r="O17" s="105">
        <f>IF(OR(Q4="介護老人福祉施設サービス",Q4="短期入所生活介護",Q4="介護予防短期入所生活介護"),380,550)</f>
        <v>550</v>
      </c>
      <c r="P17" s="47"/>
      <c r="Q17" s="17">
        <f>O17*P17</f>
        <v>0</v>
      </c>
      <c r="R17" s="105">
        <v>0</v>
      </c>
      <c r="S17" s="47"/>
      <c r="T17" s="17">
        <f>R17*S17</f>
        <v>0</v>
      </c>
      <c r="U17" s="199"/>
      <c r="V17" s="199"/>
      <c r="W17" s="211"/>
      <c r="X17" s="2"/>
      <c r="Y17" s="2"/>
    </row>
    <row r="18" spans="2:25" ht="20.100000000000001" customHeight="1" thickBot="1">
      <c r="B18" s="186" t="s">
        <v>92</v>
      </c>
      <c r="C18" s="188"/>
      <c r="D18" s="190">
        <f>ROUNDDOWN(C18*25%,0)</f>
        <v>0</v>
      </c>
      <c r="E18" s="192"/>
      <c r="F18" s="194"/>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98">
        <f t="shared" si="4"/>
        <v>0</v>
      </c>
      <c r="V18" s="198">
        <f>G18+U18</f>
        <v>0</v>
      </c>
      <c r="W18" s="211">
        <f>D18+G18+U18</f>
        <v>0</v>
      </c>
      <c r="X18" s="2"/>
      <c r="Y18" s="2"/>
    </row>
    <row r="19" spans="2:25" ht="20.100000000000001" customHeight="1" thickBot="1">
      <c r="B19" s="187"/>
      <c r="C19" s="189"/>
      <c r="D19" s="191"/>
      <c r="E19" s="193"/>
      <c r="F19" s="195"/>
      <c r="G19" s="197"/>
      <c r="H19" s="61" t="s">
        <v>35</v>
      </c>
      <c r="I19" s="105">
        <v>880</v>
      </c>
      <c r="J19" s="45"/>
      <c r="K19" s="17">
        <f>I19*J19</f>
        <v>0</v>
      </c>
      <c r="L19" s="105">
        <v>550</v>
      </c>
      <c r="M19" s="47"/>
      <c r="N19" s="17">
        <f>L19*M19</f>
        <v>0</v>
      </c>
      <c r="O19" s="105">
        <f>IF(OR(Q4="介護老人福祉施設サービス",Q4="短期入所生活介護",Q4="介護予防短期入所生活介護"),380,550)</f>
        <v>550</v>
      </c>
      <c r="P19" s="47"/>
      <c r="Q19" s="17">
        <f>O19*P19</f>
        <v>0</v>
      </c>
      <c r="R19" s="105">
        <v>0</v>
      </c>
      <c r="S19" s="47"/>
      <c r="T19" s="17">
        <f>R19*S19</f>
        <v>0</v>
      </c>
      <c r="U19" s="199"/>
      <c r="V19" s="199"/>
      <c r="W19" s="211"/>
      <c r="X19" s="2"/>
      <c r="Y19" s="2"/>
    </row>
    <row r="20" spans="2:25" ht="20.100000000000001" customHeight="1" thickBot="1">
      <c r="B20" s="186" t="s">
        <v>93</v>
      </c>
      <c r="C20" s="188"/>
      <c r="D20" s="190">
        <f>ROUNDDOWN(C20*25%,0)</f>
        <v>0</v>
      </c>
      <c r="E20" s="192"/>
      <c r="F20" s="194"/>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98">
        <f t="shared" si="4"/>
        <v>0</v>
      </c>
      <c r="V20" s="198">
        <f>G20+U20</f>
        <v>0</v>
      </c>
      <c r="W20" s="211">
        <f>D20+G20+U20</f>
        <v>0</v>
      </c>
      <c r="X20" s="2"/>
      <c r="Y20" s="2"/>
    </row>
    <row r="21" spans="2:25" ht="20.100000000000001" customHeight="1" thickBot="1">
      <c r="B21" s="187"/>
      <c r="C21" s="189"/>
      <c r="D21" s="191"/>
      <c r="E21" s="193"/>
      <c r="F21" s="195"/>
      <c r="G21" s="197"/>
      <c r="H21" s="61" t="s">
        <v>35</v>
      </c>
      <c r="I21" s="105">
        <v>880</v>
      </c>
      <c r="J21" s="45"/>
      <c r="K21" s="17">
        <f>I21*J21</f>
        <v>0</v>
      </c>
      <c r="L21" s="105">
        <v>550</v>
      </c>
      <c r="M21" s="47"/>
      <c r="N21" s="17">
        <f>L21*M21</f>
        <v>0</v>
      </c>
      <c r="O21" s="105">
        <f>IF(OR(Q4="介護老人福祉施設サービス",Q4="短期入所生活介護",Q4="介護予防短期入所生活介護"),380,550)</f>
        <v>550</v>
      </c>
      <c r="P21" s="47"/>
      <c r="Q21" s="17">
        <f>O21*P21</f>
        <v>0</v>
      </c>
      <c r="R21" s="105">
        <v>0</v>
      </c>
      <c r="S21" s="47"/>
      <c r="T21" s="17">
        <f>R21*S21</f>
        <v>0</v>
      </c>
      <c r="U21" s="199"/>
      <c r="V21" s="199"/>
      <c r="W21" s="211"/>
      <c r="X21" s="2"/>
      <c r="Y21" s="2"/>
    </row>
    <row r="22" spans="2:25" ht="20.100000000000001" customHeight="1" thickBot="1">
      <c r="B22" s="186" t="s">
        <v>94</v>
      </c>
      <c r="C22" s="212"/>
      <c r="D22" s="190">
        <f>ROUNDDOWN(C22*25%,0)</f>
        <v>0</v>
      </c>
      <c r="E22" s="214"/>
      <c r="F22" s="216"/>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98">
        <f t="shared" si="4"/>
        <v>0</v>
      </c>
      <c r="V22" s="198">
        <f>G22+U22</f>
        <v>0</v>
      </c>
      <c r="W22" s="211">
        <f>D22+G22+U22</f>
        <v>0</v>
      </c>
      <c r="X22" s="2"/>
      <c r="Y22" s="2"/>
    </row>
    <row r="23" spans="2:25" ht="20.100000000000001" customHeight="1" thickBot="1">
      <c r="B23" s="187"/>
      <c r="C23" s="213"/>
      <c r="D23" s="191"/>
      <c r="E23" s="215"/>
      <c r="F23" s="217"/>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550</v>
      </c>
      <c r="P23" s="110"/>
      <c r="Q23" s="17">
        <f t="shared" ref="Q23" si="10">O23*P23</f>
        <v>0</v>
      </c>
      <c r="R23" s="105">
        <v>0</v>
      </c>
      <c r="S23" s="110"/>
      <c r="T23" s="17">
        <f>R23*S23</f>
        <v>0</v>
      </c>
      <c r="U23" s="199"/>
      <c r="V23" s="199"/>
      <c r="W23" s="211"/>
      <c r="X23" s="2"/>
      <c r="Y23" s="2"/>
    </row>
    <row r="24" spans="2:25" ht="20.100000000000001" customHeight="1" thickBot="1">
      <c r="B24" s="186" t="s">
        <v>95</v>
      </c>
      <c r="C24" s="212"/>
      <c r="D24" s="190">
        <f>ROUNDDOWN(C24*25%,0)</f>
        <v>0</v>
      </c>
      <c r="E24" s="214"/>
      <c r="F24" s="216"/>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98">
        <f t="shared" si="4"/>
        <v>0</v>
      </c>
      <c r="V24" s="198">
        <f>G24+U24</f>
        <v>0</v>
      </c>
      <c r="W24" s="211">
        <f>D24+G24+U24</f>
        <v>0</v>
      </c>
      <c r="X24" s="2"/>
      <c r="Y24" s="2"/>
    </row>
    <row r="25" spans="2:25" ht="20.100000000000001" customHeight="1" thickBot="1">
      <c r="B25" s="187"/>
      <c r="C25" s="213"/>
      <c r="D25" s="191"/>
      <c r="E25" s="215"/>
      <c r="F25" s="217"/>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550</v>
      </c>
      <c r="P25" s="110"/>
      <c r="Q25" s="17">
        <f t="shared" ref="Q25" si="16">O25*P25</f>
        <v>0</v>
      </c>
      <c r="R25" s="105">
        <v>0</v>
      </c>
      <c r="S25" s="110"/>
      <c r="T25" s="17">
        <f>R25*S25</f>
        <v>0</v>
      </c>
      <c r="U25" s="199"/>
      <c r="V25" s="199"/>
      <c r="W25" s="211"/>
      <c r="X25" s="2"/>
      <c r="Y25" s="2"/>
    </row>
    <row r="26" spans="2:25" ht="20.100000000000001" customHeight="1" thickBot="1">
      <c r="B26" s="186" t="s">
        <v>96</v>
      </c>
      <c r="C26" s="212"/>
      <c r="D26" s="190">
        <f>ROUNDDOWN(C26*25%,0)</f>
        <v>0</v>
      </c>
      <c r="E26" s="214"/>
      <c r="F26" s="216"/>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98">
        <f t="shared" si="4"/>
        <v>0</v>
      </c>
      <c r="V26" s="198">
        <f>G26+U26</f>
        <v>0</v>
      </c>
      <c r="W26" s="211">
        <f>D26+G26+U26</f>
        <v>0</v>
      </c>
      <c r="X26" s="2"/>
      <c r="Y26" s="2"/>
    </row>
    <row r="27" spans="2:25" ht="20.100000000000001" customHeight="1" thickBot="1">
      <c r="B27" s="187"/>
      <c r="C27" s="213"/>
      <c r="D27" s="191"/>
      <c r="E27" s="215"/>
      <c r="F27" s="217"/>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550</v>
      </c>
      <c r="P27" s="110"/>
      <c r="Q27" s="17">
        <f>O27*P27</f>
        <v>0</v>
      </c>
      <c r="R27" s="105">
        <v>0</v>
      </c>
      <c r="S27" s="110"/>
      <c r="T27" s="17">
        <f>R27*S27</f>
        <v>0</v>
      </c>
      <c r="U27" s="199"/>
      <c r="V27" s="199"/>
      <c r="W27" s="211"/>
      <c r="X27" s="2"/>
      <c r="Y27" s="2"/>
    </row>
    <row r="28" spans="2:25" ht="20.100000000000001" customHeight="1" thickBot="1">
      <c r="B28" s="186" t="s">
        <v>97</v>
      </c>
      <c r="C28" s="212"/>
      <c r="D28" s="190">
        <f>ROUNDDOWN(C28*25%,0)</f>
        <v>0</v>
      </c>
      <c r="E28" s="214"/>
      <c r="F28" s="216"/>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98">
        <f t="shared" si="4"/>
        <v>0</v>
      </c>
      <c r="V28" s="198">
        <f>G28+U28</f>
        <v>0</v>
      </c>
      <c r="W28" s="211">
        <f>D28+G28+U28</f>
        <v>0</v>
      </c>
      <c r="X28" s="2"/>
      <c r="Y28" s="2"/>
    </row>
    <row r="29" spans="2:25" ht="20.100000000000001" customHeight="1" thickBot="1">
      <c r="B29" s="187"/>
      <c r="C29" s="213"/>
      <c r="D29" s="191"/>
      <c r="E29" s="215"/>
      <c r="F29" s="217"/>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550</v>
      </c>
      <c r="P29" s="110"/>
      <c r="Q29" s="17">
        <f t="shared" ref="Q29" si="24">O29*P29</f>
        <v>0</v>
      </c>
      <c r="R29" s="105">
        <v>0</v>
      </c>
      <c r="S29" s="110"/>
      <c r="T29" s="17">
        <f>R29*S29</f>
        <v>0</v>
      </c>
      <c r="U29" s="199"/>
      <c r="V29" s="199"/>
      <c r="W29" s="211"/>
      <c r="X29" s="2"/>
      <c r="Y29" s="2"/>
    </row>
    <row r="30" spans="2:25" ht="20.100000000000001" customHeight="1" thickBot="1">
      <c r="B30" s="186" t="s">
        <v>98</v>
      </c>
      <c r="C30" s="212"/>
      <c r="D30" s="190">
        <f>ROUNDDOWN(C30*25%,0)</f>
        <v>0</v>
      </c>
      <c r="E30" s="214"/>
      <c r="F30" s="216"/>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98">
        <f t="shared" si="4"/>
        <v>0</v>
      </c>
      <c r="V30" s="198">
        <f>G30+U30</f>
        <v>0</v>
      </c>
      <c r="W30" s="211">
        <f>D30+G30+U30</f>
        <v>0</v>
      </c>
      <c r="X30" s="2"/>
      <c r="Y30" s="2"/>
    </row>
    <row r="31" spans="2:25" ht="20.100000000000001" customHeight="1" thickBot="1">
      <c r="B31" s="187"/>
      <c r="C31" s="213"/>
      <c r="D31" s="191"/>
      <c r="E31" s="215"/>
      <c r="F31" s="217"/>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550</v>
      </c>
      <c r="P31" s="110"/>
      <c r="Q31" s="17">
        <f t="shared" ref="Q31" si="30">O31*P31</f>
        <v>0</v>
      </c>
      <c r="R31" s="105">
        <v>0</v>
      </c>
      <c r="S31" s="110"/>
      <c r="T31" s="17">
        <f>R31*S31</f>
        <v>0</v>
      </c>
      <c r="U31" s="199"/>
      <c r="V31" s="199"/>
      <c r="W31" s="211"/>
      <c r="X31" s="2"/>
      <c r="Y31" s="2"/>
    </row>
    <row r="32" spans="2:25" ht="20.100000000000001" customHeight="1" thickBot="1">
      <c r="B32" s="186" t="s">
        <v>99</v>
      </c>
      <c r="C32" s="212"/>
      <c r="D32" s="190">
        <f>ROUNDDOWN(C32*25%,0)</f>
        <v>0</v>
      </c>
      <c r="E32" s="214"/>
      <c r="F32" s="216"/>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98">
        <f t="shared" si="4"/>
        <v>0</v>
      </c>
      <c r="V32" s="198">
        <f>G32+U32</f>
        <v>0</v>
      </c>
      <c r="W32" s="211">
        <f>D32+G32+U32</f>
        <v>0</v>
      </c>
      <c r="X32" s="2"/>
      <c r="Y32" s="2"/>
    </row>
    <row r="33" spans="2:25" ht="20.100000000000001" customHeight="1" thickBot="1">
      <c r="B33" s="187"/>
      <c r="C33" s="213"/>
      <c r="D33" s="191"/>
      <c r="E33" s="215"/>
      <c r="F33" s="217"/>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550</v>
      </c>
      <c r="P33" s="110"/>
      <c r="Q33" s="17">
        <f t="shared" ref="Q33" si="36">O33*P33</f>
        <v>0</v>
      </c>
      <c r="R33" s="105">
        <v>0</v>
      </c>
      <c r="S33" s="110"/>
      <c r="T33" s="17">
        <f>R33*S33</f>
        <v>0</v>
      </c>
      <c r="U33" s="199"/>
      <c r="V33" s="199"/>
      <c r="W33" s="211"/>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223" t="s">
        <v>52</v>
      </c>
      <c r="N36" s="226" t="s">
        <v>35</v>
      </c>
      <c r="O36" s="78" t="s">
        <v>53</v>
      </c>
      <c r="P36" s="229" t="s">
        <v>54</v>
      </c>
      <c r="Q36" s="230"/>
      <c r="R36" s="231"/>
      <c r="S36" s="232" t="s">
        <v>55</v>
      </c>
      <c r="T36" s="78" t="s">
        <v>56</v>
      </c>
      <c r="U36" s="229" t="s">
        <v>54</v>
      </c>
      <c r="V36" s="230"/>
      <c r="W36" s="231"/>
      <c r="X36" s="2"/>
      <c r="Y36" s="2"/>
    </row>
    <row r="37" spans="2:25" ht="28.5" customHeight="1" thickBot="1">
      <c r="B37" s="166" t="s">
        <v>51</v>
      </c>
      <c r="C37" s="137" t="s">
        <v>44</v>
      </c>
      <c r="D37" s="71" t="s">
        <v>42</v>
      </c>
      <c r="E37" s="72" t="s">
        <v>43</v>
      </c>
      <c r="F37" s="73" t="s">
        <v>45</v>
      </c>
      <c r="G37" s="136" t="s">
        <v>102</v>
      </c>
      <c r="H37" s="2"/>
      <c r="I37" s="2"/>
      <c r="J37" s="2"/>
      <c r="K37" s="2"/>
      <c r="L37" s="2"/>
      <c r="M37" s="224"/>
      <c r="N37" s="227"/>
      <c r="O37" s="79"/>
      <c r="P37" s="80"/>
      <c r="Q37" s="81"/>
      <c r="R37" s="82"/>
      <c r="S37" s="233"/>
      <c r="T37" s="79"/>
      <c r="U37" s="80"/>
      <c r="V37" s="81"/>
      <c r="W37" s="82"/>
      <c r="X37" s="2"/>
      <c r="Y37" s="2"/>
    </row>
    <row r="38" spans="2:25" ht="32.25" customHeight="1" thickBot="1">
      <c r="B38" s="167"/>
      <c r="C38" s="111">
        <f>SUM(D10:D20)*2</f>
        <v>0</v>
      </c>
      <c r="D38" s="111">
        <f>SUM(G10:G20)*2</f>
        <v>0</v>
      </c>
      <c r="E38" s="111">
        <f>SUM(U10:U20)*2</f>
        <v>0</v>
      </c>
      <c r="F38" s="111">
        <f>SUM(V10:V20)*2</f>
        <v>0</v>
      </c>
      <c r="G38" s="111">
        <f>SUM(W10:W20)*2</f>
        <v>0</v>
      </c>
      <c r="I38" s="68"/>
      <c r="L38" s="68"/>
      <c r="M38" s="224"/>
      <c r="N38" s="228"/>
      <c r="O38" s="83"/>
      <c r="P38" s="84"/>
      <c r="Q38" s="85"/>
      <c r="R38" s="86"/>
      <c r="S38" s="234"/>
      <c r="T38" s="83"/>
      <c r="U38" s="84"/>
      <c r="V38" s="85"/>
      <c r="W38" s="86"/>
    </row>
    <row r="39" spans="2:25" ht="9.75" customHeight="1" thickBot="1">
      <c r="M39" s="224"/>
      <c r="N39" s="226" t="s">
        <v>57</v>
      </c>
      <c r="O39" s="78" t="s">
        <v>56</v>
      </c>
      <c r="P39" s="229" t="s">
        <v>54</v>
      </c>
      <c r="Q39" s="230"/>
      <c r="R39" s="231"/>
      <c r="S39" s="232" t="s">
        <v>58</v>
      </c>
      <c r="T39" s="78" t="s">
        <v>56</v>
      </c>
      <c r="U39" s="229" t="s">
        <v>54</v>
      </c>
      <c r="V39" s="230"/>
      <c r="W39" s="231"/>
    </row>
    <row r="40" spans="2:25" ht="28.5" customHeight="1" thickBot="1">
      <c r="B40" s="251" t="s">
        <v>104</v>
      </c>
      <c r="C40" s="139" t="s">
        <v>44</v>
      </c>
      <c r="D40" s="123" t="s">
        <v>42</v>
      </c>
      <c r="E40" s="124" t="s">
        <v>43</v>
      </c>
      <c r="F40" s="125" t="s">
        <v>45</v>
      </c>
      <c r="G40" s="140" t="s">
        <v>102</v>
      </c>
      <c r="H40" s="2"/>
      <c r="I40" s="2"/>
      <c r="J40" s="2"/>
      <c r="K40" s="2"/>
      <c r="L40" s="2"/>
      <c r="M40" s="224"/>
      <c r="N40" s="227"/>
      <c r="O40" s="94"/>
      <c r="P40" s="95"/>
      <c r="Q40" s="96"/>
      <c r="R40" s="97"/>
      <c r="S40" s="227"/>
      <c r="T40" s="94"/>
      <c r="U40" s="95"/>
      <c r="V40" s="96"/>
      <c r="W40" s="97"/>
      <c r="X40" s="2"/>
      <c r="Y40" s="2"/>
    </row>
    <row r="41" spans="2:25" ht="32.25" customHeight="1" thickBot="1">
      <c r="B41" s="252"/>
      <c r="C41" s="122">
        <f>SUM(D10:D32)</f>
        <v>0</v>
      </c>
      <c r="D41" s="122">
        <f>SUM(G10:G32)</f>
        <v>0</v>
      </c>
      <c r="E41" s="122">
        <f>SUM(U10:U32)</f>
        <v>0</v>
      </c>
      <c r="F41" s="122">
        <f>SUM(V10:V32)</f>
        <v>0</v>
      </c>
      <c r="G41" s="122">
        <f>SUM(W10:W32)</f>
        <v>0</v>
      </c>
      <c r="I41" s="68"/>
      <c r="L41" s="68"/>
      <c r="M41" s="225"/>
      <c r="N41" s="228"/>
      <c r="O41" s="98"/>
      <c r="P41" s="99"/>
      <c r="Q41" s="100"/>
      <c r="R41" s="101"/>
      <c r="S41" s="228"/>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UcxmQt8Pl/Jt2IJhUDtliDu652cj8HOkal0fH/zs4BeDZ4lT52P03NCIoEtQXXpR6JAH4m24tS7XMza9uiRvcA==" saltValue="rXuvX5/GR4N/vNTtfYfZpw==" spinCount="100000" sheet="1" formatCells="0" selectLockedCells="1"/>
  <mergeCells count="137">
    <mergeCell ref="O1:W2"/>
    <mergeCell ref="C4:D4"/>
    <mergeCell ref="I4:K4"/>
    <mergeCell ref="O4:P5"/>
    <mergeCell ref="Q4:W5"/>
    <mergeCell ref="C5:E5"/>
    <mergeCell ref="I5:M5"/>
    <mergeCell ref="M36:M41"/>
    <mergeCell ref="N36:N38"/>
    <mergeCell ref="P36:R36"/>
    <mergeCell ref="S36:S38"/>
    <mergeCell ref="U36:W36"/>
    <mergeCell ref="N39:N41"/>
    <mergeCell ref="P39:R39"/>
    <mergeCell ref="S39:S41"/>
    <mergeCell ref="U39:W39"/>
    <mergeCell ref="W30:W31"/>
    <mergeCell ref="V28:V29"/>
    <mergeCell ref="W28:W29"/>
    <mergeCell ref="W26:W27"/>
    <mergeCell ref="V24:V25"/>
    <mergeCell ref="W24:W25"/>
    <mergeCell ref="U22:U23"/>
    <mergeCell ref="V22:V23"/>
    <mergeCell ref="B32:B33"/>
    <mergeCell ref="C32:C33"/>
    <mergeCell ref="D32:D33"/>
    <mergeCell ref="E32:E33"/>
    <mergeCell ref="F32:F33"/>
    <mergeCell ref="G32:G33"/>
    <mergeCell ref="U32:U33"/>
    <mergeCell ref="V32:V33"/>
    <mergeCell ref="W32:W33"/>
    <mergeCell ref="B30:B31"/>
    <mergeCell ref="C30:C31"/>
    <mergeCell ref="D30:D31"/>
    <mergeCell ref="E30:E31"/>
    <mergeCell ref="F30:F31"/>
    <mergeCell ref="G30:G31"/>
    <mergeCell ref="U30:U31"/>
    <mergeCell ref="V30:V31"/>
    <mergeCell ref="U26:U27"/>
    <mergeCell ref="V26:V27"/>
    <mergeCell ref="B28:B29"/>
    <mergeCell ref="C28:C29"/>
    <mergeCell ref="D28:D29"/>
    <mergeCell ref="E28:E29"/>
    <mergeCell ref="F28:F29"/>
    <mergeCell ref="G28:G29"/>
    <mergeCell ref="U28:U29"/>
    <mergeCell ref="B26:B27"/>
    <mergeCell ref="C26:C27"/>
    <mergeCell ref="D26:D27"/>
    <mergeCell ref="E26:E27"/>
    <mergeCell ref="F26:F27"/>
    <mergeCell ref="G26:G27"/>
    <mergeCell ref="D20:D21"/>
    <mergeCell ref="E20:E21"/>
    <mergeCell ref="F20:F21"/>
    <mergeCell ref="G20:G21"/>
    <mergeCell ref="U20:U21"/>
    <mergeCell ref="V20:V21"/>
    <mergeCell ref="W20:W21"/>
    <mergeCell ref="W22:W23"/>
    <mergeCell ref="B24:B25"/>
    <mergeCell ref="C24:C25"/>
    <mergeCell ref="D24:D25"/>
    <mergeCell ref="E24:E25"/>
    <mergeCell ref="F24:F25"/>
    <mergeCell ref="G24:G25"/>
    <mergeCell ref="U24:U25"/>
    <mergeCell ref="B22:B23"/>
    <mergeCell ref="C22:C23"/>
    <mergeCell ref="D22:D23"/>
    <mergeCell ref="E22:E23"/>
    <mergeCell ref="F22:F23"/>
    <mergeCell ref="G22:G23"/>
    <mergeCell ref="V16:V17"/>
    <mergeCell ref="W16:W17"/>
    <mergeCell ref="B18:B19"/>
    <mergeCell ref="C18:C19"/>
    <mergeCell ref="D18:D19"/>
    <mergeCell ref="E18:E19"/>
    <mergeCell ref="F18:F19"/>
    <mergeCell ref="G18:G19"/>
    <mergeCell ref="U18:U19"/>
    <mergeCell ref="V18:V19"/>
    <mergeCell ref="W18:W19"/>
    <mergeCell ref="V12:V13"/>
    <mergeCell ref="W12:W13"/>
    <mergeCell ref="B14:B15"/>
    <mergeCell ref="C14:C15"/>
    <mergeCell ref="D14:D15"/>
    <mergeCell ref="E14:E15"/>
    <mergeCell ref="F14:F15"/>
    <mergeCell ref="G14:G15"/>
    <mergeCell ref="U14:U15"/>
    <mergeCell ref="V14:V15"/>
    <mergeCell ref="W14:W15"/>
    <mergeCell ref="V7:V9"/>
    <mergeCell ref="W7:W9"/>
    <mergeCell ref="I8:K8"/>
    <mergeCell ref="L8:N8"/>
    <mergeCell ref="O8:Q8"/>
    <mergeCell ref="R8:T8"/>
    <mergeCell ref="U8:U9"/>
    <mergeCell ref="D10:D11"/>
    <mergeCell ref="E10:E11"/>
    <mergeCell ref="F10:F11"/>
    <mergeCell ref="G10:G11"/>
    <mergeCell ref="U10:U11"/>
    <mergeCell ref="V10:V11"/>
    <mergeCell ref="W10:W11"/>
    <mergeCell ref="B40:B41"/>
    <mergeCell ref="B37:B38"/>
    <mergeCell ref="B7:B9"/>
    <mergeCell ref="C7:D8"/>
    <mergeCell ref="E7:G8"/>
    <mergeCell ref="I7:U7"/>
    <mergeCell ref="B10:B11"/>
    <mergeCell ref="B12:B13"/>
    <mergeCell ref="C12:C13"/>
    <mergeCell ref="D12:D13"/>
    <mergeCell ref="E12:E13"/>
    <mergeCell ref="F12:F13"/>
    <mergeCell ref="C10:C11"/>
    <mergeCell ref="G12:G13"/>
    <mergeCell ref="U12:U13"/>
    <mergeCell ref="B16:B17"/>
    <mergeCell ref="C16:C17"/>
    <mergeCell ref="D16:D17"/>
    <mergeCell ref="E16:E17"/>
    <mergeCell ref="F16:F17"/>
    <mergeCell ref="G16:G17"/>
    <mergeCell ref="U16:U17"/>
    <mergeCell ref="B20:B21"/>
    <mergeCell ref="C20:C21"/>
  </mergeCells>
  <phoneticPr fontId="2"/>
  <dataValidations count="4">
    <dataValidation type="list" allowBlank="1" showDropDown="1" showInputMessage="1" showErrorMessage="1" sqref="E10:E21" xr:uid="{0D52BB06-19EA-4EE2-8A98-15946D30F294}">
      <formula1>INDIRECT($AB$2)</formula1>
    </dataValidation>
    <dataValidation type="list" allowBlank="1" showInputMessage="1" showErrorMessage="1" sqref="R10 R12 R14 R16 R18 R20 R22 R24 R26 R28 R30 R32" xr:uid="{7871872E-8909-4B8A-B4D4-E12A1563A8F6}">
      <formula1>"0,430"</formula1>
    </dataValidation>
    <dataValidation type="list" allowBlank="1" showInputMessage="1" showErrorMessage="1" sqref="L10 L12 L14 L16 L18 L20 L22 L24 L26 L28 L30 L32" xr:uid="{0CF84E82-AFD2-4BF6-9E9F-0CA3DFE67A96}">
      <formula1>"550,1370"</formula1>
    </dataValidation>
    <dataValidation type="list" allowBlank="1" showInputMessage="1" showErrorMessage="1" sqref="I10 I12 I14 I16 I18 I20 I22 I24 I26 I28 I30 I32" xr:uid="{3F5255F6-0C70-4503-B8DE-223801036B0D}">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ED68C35-D46F-4021-96D9-90200951B32B}">
          <x14:formula1>
            <xm:f>INDIRECT('1氏名'!$AF$2:$AG$2)</xm:f>
          </x14:formula1>
          <xm:sqref>O18 O20 O22 O24 O26 O28 O30 O32 O10 O12 O14 O16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38</vt:i4>
      </vt:variant>
    </vt:vector>
  </HeadingPairs>
  <TitlesOfParts>
    <vt:vector size="69" baseType="lpstr">
      <vt:lpstr>利用者負担総額等明細</vt:lpstr>
      <vt:lpstr>1氏名</vt:lpstr>
      <vt:lpstr>2氏名</vt:lpstr>
      <vt:lpstr>3氏名</vt:lpstr>
      <vt:lpstr>4氏名</vt:lpstr>
      <vt:lpstr>5氏名</vt:lpstr>
      <vt:lpstr>6氏名</vt:lpstr>
      <vt:lpstr>7氏名</vt:lpstr>
      <vt:lpstr>8氏名</vt:lpstr>
      <vt:lpstr>9氏名</vt:lpstr>
      <vt:lpstr>10氏名</vt:lpstr>
      <vt:lpstr>11氏名</vt:lpstr>
      <vt:lpstr>12氏名</vt:lpstr>
      <vt:lpstr>13氏名</vt:lpstr>
      <vt:lpstr>14氏名</vt:lpstr>
      <vt:lpstr>15氏名</vt:lpstr>
      <vt:lpstr>他市1</vt:lpstr>
      <vt:lpstr>他市2</vt:lpstr>
      <vt:lpstr>他市3</vt:lpstr>
      <vt:lpstr>他市4</vt:lpstr>
      <vt:lpstr>他市5</vt:lpstr>
      <vt:lpstr>他市6</vt:lpstr>
      <vt:lpstr>他市7</vt:lpstr>
      <vt:lpstr>他市8</vt:lpstr>
      <vt:lpstr>他市9</vt:lpstr>
      <vt:lpstr>他市10</vt:lpstr>
      <vt:lpstr>他市11</vt:lpstr>
      <vt:lpstr>他市12</vt:lpstr>
      <vt:lpstr>他市13</vt:lpstr>
      <vt:lpstr>他市14</vt:lpstr>
      <vt:lpstr>他市15</vt:lpstr>
      <vt:lpstr>'10氏名'!Print_Area</vt:lpstr>
      <vt:lpstr>'11氏名'!Print_Area</vt:lpstr>
      <vt:lpstr>'12氏名'!Print_Area</vt:lpstr>
      <vt:lpstr>'13氏名'!Print_Area</vt:lpstr>
      <vt:lpstr>'14氏名'!Print_Area</vt:lpstr>
      <vt:lpstr>'15氏名'!Print_Area</vt:lpstr>
      <vt:lpstr>'1氏名'!Print_Area</vt:lpstr>
      <vt:lpstr>'2氏名'!Print_Area</vt:lpstr>
      <vt:lpstr>'3氏名'!Print_Area</vt:lpstr>
      <vt:lpstr>'4氏名'!Print_Area</vt:lpstr>
      <vt:lpstr>'5氏名'!Print_Area</vt:lpstr>
      <vt:lpstr>'6氏名'!Print_Area</vt:lpstr>
      <vt:lpstr>'7氏名'!Print_Area</vt:lpstr>
      <vt:lpstr>'8氏名'!Print_Area</vt:lpstr>
      <vt:lpstr>'9氏名'!Print_Area</vt:lpstr>
      <vt:lpstr>他市1!Print_Area</vt:lpstr>
      <vt:lpstr>他市10!Print_Area</vt:lpstr>
      <vt:lpstr>他市11!Print_Area</vt:lpstr>
      <vt:lpstr>他市12!Print_Area</vt:lpstr>
      <vt:lpstr>他市13!Print_Area</vt:lpstr>
      <vt:lpstr>他市14!Print_Area</vt:lpstr>
      <vt:lpstr>他市15!Print_Area</vt:lpstr>
      <vt:lpstr>他市2!Print_Area</vt:lpstr>
      <vt:lpstr>他市3!Print_Area</vt:lpstr>
      <vt:lpstr>他市4!Print_Area</vt:lpstr>
      <vt:lpstr>他市5!Print_Area</vt:lpstr>
      <vt:lpstr>他市6!Print_Area</vt:lpstr>
      <vt:lpstr>他市7!Print_Area</vt:lpstr>
      <vt:lpstr>他市8!Print_Area</vt:lpstr>
      <vt:lpstr>他市9!Print_Area</vt:lpstr>
      <vt:lpstr>利用者負担総額等明細!Print_Area</vt:lpstr>
      <vt:lpstr>従来型・施設</vt:lpstr>
      <vt:lpstr>従来型・施設２</vt:lpstr>
      <vt:lpstr>従来型・老短</vt:lpstr>
      <vt:lpstr>従来型・老短２</vt:lpstr>
      <vt:lpstr>食費・施設</vt:lpstr>
      <vt:lpstr>食費・短期</vt:lpstr>
      <vt:lpstr>短期入所生活介護１</vt:lpstr>
    </vt:vector>
  </TitlesOfParts>
  <Company>相模原市役所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相模原市役所</dc:creator>
  <cp:lastModifiedBy>町田 知也</cp:lastModifiedBy>
  <cp:lastPrinted>2025-09-16T02:32:59Z</cp:lastPrinted>
  <dcterms:created xsi:type="dcterms:W3CDTF">2018-01-24T01:06:37Z</dcterms:created>
  <dcterms:modified xsi:type="dcterms:W3CDTF">2025-09-18T00:49:46Z</dcterms:modified>
</cp:coreProperties>
</file>